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hghani-mo\Desktop\"/>
    </mc:Choice>
  </mc:AlternateContent>
  <bookViews>
    <workbookView xWindow="0" yWindow="0" windowWidth="21600" windowHeight="9300" tabRatio="999"/>
  </bookViews>
  <sheets>
    <sheet name="جمع به تفکیک گروه سنی شهرستان ک" sheetId="11" r:id="rId1"/>
    <sheet name="جمعیت به تفکیک ملیت، شهر، روستا" sheetId="12" r:id="rId2"/>
    <sheet name="مراکز جامع سلامت روستایی ایرانی" sheetId="13" r:id="rId3"/>
    <sheet name="خانه بهداشت غیرضمیمه ایرانی" sheetId="15" r:id="rId4"/>
    <sheet name="خانه بهداشت ضمیمه ایرانی" sheetId="14" r:id="rId5"/>
    <sheet name="مراکز  جامع سلامت روستاغیرایران" sheetId="16" r:id="rId6"/>
    <sheet name="خانه بهداشت غیرضمیمه غیر ایرانی" sheetId="35" r:id="rId7"/>
    <sheet name="خانه بهداشت ضمیمه غیرایران" sheetId="18" r:id="rId8"/>
    <sheet name="خانوارروستایی" sheetId="19" r:id="rId9"/>
    <sheet name="جمع بندی ضمیمه روستایی" sheetId="20" r:id="rId10"/>
    <sheet name="جمع بندی غیرضمیمه روستایی" sheetId="21" r:id="rId11"/>
    <sheet name="جمع بندی کل روستایی" sheetId="22" r:id="rId12"/>
    <sheet name="جمع به تفکیک گروه سنی روستایی" sheetId="23" r:id="rId13"/>
    <sheet name="مراکز جامع سلامت شهری ایرانی" sheetId="24" r:id="rId14"/>
    <sheet name="پایگاه سلامت ضمیمه ایرانی " sheetId="38" r:id="rId15"/>
    <sheet name="پایگاه سلامت غیرضمیمه ایرانی" sheetId="37" r:id="rId16"/>
    <sheet name="مراکز جامع سلامت شهری غیرایران" sheetId="27" r:id="rId17"/>
    <sheet name="پایگاه سلامت غیرضمیمه غیرایرانی" sheetId="39" r:id="rId18"/>
    <sheet name="پایگاه سلامت ضمیمه غیر ایرانی" sheetId="25" r:id="rId19"/>
    <sheet name="خانوارشهری" sheetId="30" r:id="rId20"/>
    <sheet name=" جمع بندی ضمیمه شهری" sheetId="31" r:id="rId21"/>
    <sheet name="جمع بندی غیرضمیمه شهری" sheetId="32" r:id="rId22"/>
    <sheet name="جمع بندی کل شهری" sheetId="33" r:id="rId23"/>
    <sheet name="جمع بندی به تفکیک گروه سنی شهری" sheetId="34" r:id="rId2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2" l="1"/>
  <c r="E7" i="12"/>
  <c r="C7" i="12"/>
  <c r="B7" i="12"/>
  <c r="F6" i="12"/>
  <c r="E6" i="12"/>
  <c r="C6" i="12"/>
  <c r="B6" i="12"/>
  <c r="K7" i="33"/>
  <c r="K14" i="33"/>
  <c r="L14" i="33"/>
  <c r="M14" i="33"/>
  <c r="K15" i="33"/>
  <c r="L15" i="33"/>
  <c r="M15" i="33"/>
  <c r="L13" i="33"/>
  <c r="M13" i="33"/>
  <c r="K13" i="33"/>
  <c r="L30" i="31"/>
  <c r="L19" i="31"/>
  <c r="M19" i="31"/>
  <c r="N19" i="31"/>
  <c r="L20" i="31"/>
  <c r="M20" i="31"/>
  <c r="N20" i="31"/>
  <c r="L21" i="31"/>
  <c r="M21" i="31"/>
  <c r="N21" i="31"/>
  <c r="L22" i="31"/>
  <c r="M22" i="31"/>
  <c r="N22" i="31"/>
  <c r="L23" i="31"/>
  <c r="M23" i="31"/>
  <c r="N23" i="31"/>
  <c r="L24" i="31"/>
  <c r="M24" i="31"/>
  <c r="N24" i="31"/>
  <c r="M18" i="31"/>
  <c r="N18" i="31"/>
  <c r="L18" i="31"/>
  <c r="AS28" i="38"/>
  <c r="BB28" i="38" s="1"/>
  <c r="L7" i="31"/>
  <c r="M7" i="31"/>
  <c r="N7" i="31"/>
  <c r="L8" i="31"/>
  <c r="M8" i="31"/>
  <c r="L9" i="31"/>
  <c r="M9" i="31"/>
  <c r="N9" i="31"/>
  <c r="L10" i="31"/>
  <c r="M10" i="31"/>
  <c r="N10" i="31"/>
  <c r="L11" i="31"/>
  <c r="M11" i="31"/>
  <c r="N11" i="31"/>
  <c r="M6" i="31"/>
  <c r="L6" i="31"/>
  <c r="D12" i="31"/>
  <c r="M12" i="31" s="1"/>
  <c r="L31" i="31"/>
  <c r="M31" i="31"/>
  <c r="N31" i="31"/>
  <c r="N36" i="32"/>
  <c r="B5" i="33"/>
  <c r="K5" i="33" s="1"/>
  <c r="L6" i="33"/>
  <c r="M6" i="33"/>
  <c r="K6" i="33"/>
  <c r="B21" i="33"/>
  <c r="C6" i="38"/>
  <c r="C28" i="38"/>
  <c r="C91" i="11"/>
  <c r="D91" i="11"/>
  <c r="E91" i="11"/>
  <c r="C92" i="11"/>
  <c r="L92" i="11" s="1"/>
  <c r="D92" i="11"/>
  <c r="E92" i="11"/>
  <c r="C93" i="11"/>
  <c r="D93" i="11"/>
  <c r="M93" i="11" s="1"/>
  <c r="E93" i="11"/>
  <c r="C94" i="11"/>
  <c r="D94" i="11"/>
  <c r="E94" i="11"/>
  <c r="E150" i="11" s="1"/>
  <c r="N150" i="11" s="1"/>
  <c r="C95" i="11"/>
  <c r="D95" i="11"/>
  <c r="E95" i="11"/>
  <c r="C96" i="11"/>
  <c r="L96" i="11" s="1"/>
  <c r="D96" i="11"/>
  <c r="E96" i="11"/>
  <c r="C97" i="11"/>
  <c r="D97" i="11"/>
  <c r="D153" i="11" s="1"/>
  <c r="M153" i="11" s="1"/>
  <c r="E97" i="11"/>
  <c r="C98" i="11"/>
  <c r="D98" i="11"/>
  <c r="E98" i="11"/>
  <c r="E154" i="11" s="1"/>
  <c r="N154" i="11" s="1"/>
  <c r="C99" i="11"/>
  <c r="D99" i="11"/>
  <c r="E99" i="11"/>
  <c r="C100" i="11"/>
  <c r="L100" i="11" s="1"/>
  <c r="D100" i="11"/>
  <c r="E100" i="11"/>
  <c r="C101" i="11"/>
  <c r="D101" i="11"/>
  <c r="D157" i="11" s="1"/>
  <c r="M157" i="11" s="1"/>
  <c r="E101" i="11"/>
  <c r="C102" i="11"/>
  <c r="D102" i="11"/>
  <c r="E102" i="11"/>
  <c r="E158" i="11" s="1"/>
  <c r="N158" i="11" s="1"/>
  <c r="C103" i="11"/>
  <c r="D103" i="11"/>
  <c r="E103" i="11"/>
  <c r="C104" i="11"/>
  <c r="L104" i="11" s="1"/>
  <c r="D104" i="11"/>
  <c r="E104" i="11"/>
  <c r="C105" i="11"/>
  <c r="D105" i="11"/>
  <c r="M105" i="11" s="1"/>
  <c r="E105" i="11"/>
  <c r="C106" i="11"/>
  <c r="D106" i="11"/>
  <c r="E106" i="11"/>
  <c r="E162" i="11" s="1"/>
  <c r="N162" i="11" s="1"/>
  <c r="C107" i="11"/>
  <c r="D107" i="11"/>
  <c r="E107" i="11"/>
  <c r="C108" i="11"/>
  <c r="C164" i="11" s="1"/>
  <c r="L164" i="11" s="1"/>
  <c r="D108" i="11"/>
  <c r="E108" i="11"/>
  <c r="C109" i="11"/>
  <c r="D109" i="11"/>
  <c r="D165" i="11" s="1"/>
  <c r="M165" i="11" s="1"/>
  <c r="E109" i="11"/>
  <c r="C110" i="11"/>
  <c r="D110" i="11"/>
  <c r="E110" i="11"/>
  <c r="E166" i="11" s="1"/>
  <c r="N166" i="11" s="1"/>
  <c r="C111" i="11"/>
  <c r="D90" i="11"/>
  <c r="E90" i="11"/>
  <c r="C90" i="11"/>
  <c r="M97" i="11"/>
  <c r="L108" i="11"/>
  <c r="D146" i="11"/>
  <c r="M146" i="11" s="1"/>
  <c r="C146" i="11"/>
  <c r="L146" i="11" s="1"/>
  <c r="L90" i="11"/>
  <c r="N147" i="11"/>
  <c r="L153" i="11"/>
  <c r="M158" i="11"/>
  <c r="N163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46" i="11"/>
  <c r="I147" i="11"/>
  <c r="J147" i="11"/>
  <c r="I148" i="11"/>
  <c r="J148" i="11"/>
  <c r="I149" i="11"/>
  <c r="J149" i="11"/>
  <c r="I150" i="11"/>
  <c r="J150" i="11"/>
  <c r="I151" i="11"/>
  <c r="J151" i="11"/>
  <c r="I152" i="11"/>
  <c r="J152" i="11"/>
  <c r="I153" i="11"/>
  <c r="J153" i="11"/>
  <c r="I154" i="11"/>
  <c r="J154" i="11"/>
  <c r="I155" i="11"/>
  <c r="J155" i="11"/>
  <c r="I156" i="11"/>
  <c r="J156" i="11"/>
  <c r="I157" i="11"/>
  <c r="J157" i="11"/>
  <c r="I158" i="11"/>
  <c r="J158" i="11"/>
  <c r="I159" i="11"/>
  <c r="J159" i="11"/>
  <c r="I160" i="11"/>
  <c r="J160" i="11"/>
  <c r="I161" i="11"/>
  <c r="J161" i="11"/>
  <c r="I162" i="11"/>
  <c r="J162" i="11"/>
  <c r="I163" i="11"/>
  <c r="J163" i="11"/>
  <c r="I164" i="11"/>
  <c r="J164" i="11"/>
  <c r="I165" i="11"/>
  <c r="J165" i="11"/>
  <c r="I166" i="11"/>
  <c r="J166" i="11"/>
  <c r="I167" i="11"/>
  <c r="J167" i="11"/>
  <c r="I168" i="11"/>
  <c r="K168" i="11" s="1"/>
  <c r="J168" i="11"/>
  <c r="J146" i="11"/>
  <c r="I146" i="11"/>
  <c r="C147" i="11"/>
  <c r="L147" i="11" s="1"/>
  <c r="D147" i="11"/>
  <c r="M147" i="11" s="1"/>
  <c r="E147" i="11"/>
  <c r="D148" i="11"/>
  <c r="M148" i="11" s="1"/>
  <c r="E148" i="11"/>
  <c r="N148" i="11" s="1"/>
  <c r="C149" i="11"/>
  <c r="L149" i="11" s="1"/>
  <c r="E149" i="11"/>
  <c r="N149" i="11" s="1"/>
  <c r="C150" i="11"/>
  <c r="L150" i="11" s="1"/>
  <c r="D150" i="11"/>
  <c r="M150" i="11" s="1"/>
  <c r="C151" i="11"/>
  <c r="L151" i="11" s="1"/>
  <c r="D151" i="11"/>
  <c r="M151" i="11" s="1"/>
  <c r="E151" i="11"/>
  <c r="N151" i="11" s="1"/>
  <c r="D152" i="11"/>
  <c r="M152" i="11" s="1"/>
  <c r="E152" i="11"/>
  <c r="N152" i="11" s="1"/>
  <c r="C153" i="11"/>
  <c r="E153" i="11"/>
  <c r="N153" i="11" s="1"/>
  <c r="C154" i="11"/>
  <c r="L154" i="11" s="1"/>
  <c r="D154" i="11"/>
  <c r="M154" i="11" s="1"/>
  <c r="C155" i="11"/>
  <c r="L155" i="11" s="1"/>
  <c r="D155" i="11"/>
  <c r="M155" i="11" s="1"/>
  <c r="E155" i="11"/>
  <c r="N155" i="11" s="1"/>
  <c r="D156" i="11"/>
  <c r="M156" i="11" s="1"/>
  <c r="E156" i="11"/>
  <c r="N156" i="11" s="1"/>
  <c r="C157" i="11"/>
  <c r="L157" i="11" s="1"/>
  <c r="E157" i="11"/>
  <c r="N157" i="11" s="1"/>
  <c r="C158" i="11"/>
  <c r="L158" i="11" s="1"/>
  <c r="D158" i="11"/>
  <c r="C159" i="11"/>
  <c r="L159" i="11" s="1"/>
  <c r="D159" i="11"/>
  <c r="M159" i="11" s="1"/>
  <c r="E159" i="11"/>
  <c r="N159" i="11" s="1"/>
  <c r="D160" i="11"/>
  <c r="M160" i="11" s="1"/>
  <c r="E160" i="11"/>
  <c r="N160" i="11" s="1"/>
  <c r="C161" i="11"/>
  <c r="L161" i="11" s="1"/>
  <c r="E161" i="11"/>
  <c r="N161" i="11" s="1"/>
  <c r="C162" i="11"/>
  <c r="L162" i="11" s="1"/>
  <c r="D162" i="11"/>
  <c r="M162" i="11" s="1"/>
  <c r="C163" i="11"/>
  <c r="L163" i="11" s="1"/>
  <c r="D163" i="11"/>
  <c r="M163" i="11" s="1"/>
  <c r="E163" i="11"/>
  <c r="D164" i="11"/>
  <c r="M164" i="11" s="1"/>
  <c r="E164" i="11"/>
  <c r="N164" i="11" s="1"/>
  <c r="C165" i="11"/>
  <c r="L165" i="11" s="1"/>
  <c r="E165" i="11"/>
  <c r="N165" i="11" s="1"/>
  <c r="C166" i="11"/>
  <c r="L166" i="11" s="1"/>
  <c r="D166" i="11"/>
  <c r="M166" i="11" s="1"/>
  <c r="C167" i="11"/>
  <c r="L167" i="11" s="1"/>
  <c r="E146" i="11"/>
  <c r="N146" i="11" s="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C119" i="11"/>
  <c r="D119" i="11"/>
  <c r="C120" i="11"/>
  <c r="D120" i="11"/>
  <c r="C121" i="11"/>
  <c r="D121" i="11"/>
  <c r="C122" i="11"/>
  <c r="D122" i="11"/>
  <c r="C123" i="11"/>
  <c r="D123" i="11"/>
  <c r="C124" i="11"/>
  <c r="D124" i="11"/>
  <c r="C125" i="11"/>
  <c r="D125" i="11"/>
  <c r="C126" i="11"/>
  <c r="D126" i="11"/>
  <c r="C127" i="11"/>
  <c r="D127" i="11"/>
  <c r="C128" i="11"/>
  <c r="D128" i="11"/>
  <c r="C129" i="11"/>
  <c r="D129" i="11"/>
  <c r="C130" i="11"/>
  <c r="D130" i="11"/>
  <c r="C131" i="11"/>
  <c r="D131" i="11"/>
  <c r="C132" i="11"/>
  <c r="D132" i="11"/>
  <c r="C133" i="11"/>
  <c r="D133" i="11"/>
  <c r="C134" i="11"/>
  <c r="D134" i="11"/>
  <c r="C135" i="11"/>
  <c r="D135" i="11"/>
  <c r="C136" i="11"/>
  <c r="D136" i="11"/>
  <c r="C137" i="11"/>
  <c r="D137" i="11"/>
  <c r="C138" i="11"/>
  <c r="D138" i="11"/>
  <c r="C139" i="11"/>
  <c r="D139" i="11"/>
  <c r="C140" i="11"/>
  <c r="D140" i="11"/>
  <c r="D118" i="11"/>
  <c r="C118" i="11"/>
  <c r="I91" i="11"/>
  <c r="J91" i="11"/>
  <c r="I92" i="11"/>
  <c r="J92" i="11"/>
  <c r="M92" i="11" s="1"/>
  <c r="I93" i="11"/>
  <c r="J93" i="11"/>
  <c r="I94" i="11"/>
  <c r="J94" i="11"/>
  <c r="K94" i="11" s="1"/>
  <c r="I95" i="11"/>
  <c r="J95" i="11"/>
  <c r="I96" i="11"/>
  <c r="J96" i="11"/>
  <c r="K96" i="11" s="1"/>
  <c r="N96" i="11" s="1"/>
  <c r="I97" i="11"/>
  <c r="J97" i="11"/>
  <c r="I98" i="11"/>
  <c r="J98" i="11"/>
  <c r="M98" i="11" s="1"/>
  <c r="I99" i="11"/>
  <c r="J99" i="11"/>
  <c r="I100" i="11"/>
  <c r="J100" i="11"/>
  <c r="M100" i="11" s="1"/>
  <c r="I101" i="11"/>
  <c r="J101" i="11"/>
  <c r="I102" i="11"/>
  <c r="J102" i="11"/>
  <c r="K102" i="11" s="1"/>
  <c r="I103" i="11"/>
  <c r="J103" i="11"/>
  <c r="I104" i="11"/>
  <c r="J104" i="11"/>
  <c r="M104" i="11" s="1"/>
  <c r="I105" i="11"/>
  <c r="J105" i="11"/>
  <c r="I106" i="11"/>
  <c r="J106" i="11"/>
  <c r="K106" i="11" s="1"/>
  <c r="I107" i="11"/>
  <c r="J107" i="11"/>
  <c r="I108" i="11"/>
  <c r="J108" i="11"/>
  <c r="M108" i="11" s="1"/>
  <c r="I109" i="11"/>
  <c r="J109" i="11"/>
  <c r="I110" i="11"/>
  <c r="J110" i="11"/>
  <c r="K110" i="11" s="1"/>
  <c r="I111" i="11"/>
  <c r="J111" i="11"/>
  <c r="I112" i="11"/>
  <c r="J112" i="11"/>
  <c r="K112" i="11" s="1"/>
  <c r="J90" i="11"/>
  <c r="M90" i="11" s="1"/>
  <c r="I90" i="11"/>
  <c r="M109" i="11"/>
  <c r="L91" i="11"/>
  <c r="M91" i="11"/>
  <c r="L93" i="11"/>
  <c r="L94" i="11"/>
  <c r="M94" i="11"/>
  <c r="L95" i="11"/>
  <c r="M95" i="11"/>
  <c r="M96" i="11"/>
  <c r="L97" i="11"/>
  <c r="L98" i="11"/>
  <c r="L99" i="11"/>
  <c r="M99" i="11"/>
  <c r="N99" i="11"/>
  <c r="L101" i="11"/>
  <c r="L102" i="11"/>
  <c r="L103" i="11"/>
  <c r="M103" i="11"/>
  <c r="L105" i="11"/>
  <c r="L106" i="11"/>
  <c r="L107" i="11"/>
  <c r="M107" i="11"/>
  <c r="L109" i="11"/>
  <c r="L110" i="11"/>
  <c r="M110" i="11"/>
  <c r="L111" i="11"/>
  <c r="K91" i="11"/>
  <c r="N91" i="11" s="1"/>
  <c r="K93" i="11"/>
  <c r="N93" i="11" s="1"/>
  <c r="K95" i="11"/>
  <c r="N95" i="11" s="1"/>
  <c r="K97" i="11"/>
  <c r="N97" i="11" s="1"/>
  <c r="K99" i="11"/>
  <c r="K101" i="11"/>
  <c r="N101" i="11" s="1"/>
  <c r="K103" i="11"/>
  <c r="N103" i="11" s="1"/>
  <c r="K105" i="11"/>
  <c r="N105" i="11" s="1"/>
  <c r="K107" i="11"/>
  <c r="N107" i="11" s="1"/>
  <c r="K109" i="11"/>
  <c r="N109" i="11" s="1"/>
  <c r="K111" i="11"/>
  <c r="K90" i="11"/>
  <c r="C7" i="24"/>
  <c r="N28" i="11"/>
  <c r="M31" i="33"/>
  <c r="M38" i="33"/>
  <c r="EI6" i="37"/>
  <c r="EJ6" i="37"/>
  <c r="EI7" i="37"/>
  <c r="EJ7" i="37"/>
  <c r="EI8" i="37"/>
  <c r="EJ8" i="37"/>
  <c r="EI9" i="37"/>
  <c r="EJ9" i="37"/>
  <c r="EI10" i="37"/>
  <c r="EJ10" i="37"/>
  <c r="EI11" i="37"/>
  <c r="EJ11" i="37"/>
  <c r="EI12" i="37"/>
  <c r="EJ12" i="37"/>
  <c r="EI13" i="37"/>
  <c r="EJ13" i="37"/>
  <c r="EI14" i="37"/>
  <c r="EJ14" i="37"/>
  <c r="EI15" i="37"/>
  <c r="EJ15" i="37"/>
  <c r="EI16" i="37"/>
  <c r="EJ16" i="37"/>
  <c r="EI17" i="37"/>
  <c r="EJ17" i="37"/>
  <c r="EI18" i="37"/>
  <c r="EJ18" i="37"/>
  <c r="EI19" i="37"/>
  <c r="EJ19" i="37"/>
  <c r="EI20" i="37"/>
  <c r="EJ20" i="37"/>
  <c r="EI21" i="37"/>
  <c r="EJ21" i="37"/>
  <c r="EI22" i="37"/>
  <c r="EJ22" i="37"/>
  <c r="EI23" i="37"/>
  <c r="EJ23" i="37"/>
  <c r="EI24" i="37"/>
  <c r="EJ24" i="37"/>
  <c r="EI25" i="37"/>
  <c r="EJ25" i="37"/>
  <c r="EI26" i="37"/>
  <c r="EJ26" i="37"/>
  <c r="EI27" i="37"/>
  <c r="EJ27" i="37"/>
  <c r="EI28" i="37"/>
  <c r="EJ28" i="37"/>
  <c r="EH7" i="37"/>
  <c r="EH8" i="37"/>
  <c r="EH9" i="37"/>
  <c r="EH10" i="37"/>
  <c r="EH11" i="37"/>
  <c r="EH12" i="37"/>
  <c r="EH13" i="37"/>
  <c r="EH14" i="37"/>
  <c r="EH15" i="37"/>
  <c r="EH16" i="37"/>
  <c r="EH17" i="37"/>
  <c r="EH18" i="37"/>
  <c r="EH19" i="37"/>
  <c r="EH20" i="37"/>
  <c r="EH21" i="37"/>
  <c r="EH22" i="37"/>
  <c r="EH23" i="37"/>
  <c r="EH24" i="37"/>
  <c r="EH25" i="37"/>
  <c r="EH26" i="37"/>
  <c r="EH27" i="37"/>
  <c r="EH28" i="37"/>
  <c r="EH6" i="37"/>
  <c r="DT7" i="37"/>
  <c r="DU7" i="37"/>
  <c r="DV7" i="37"/>
  <c r="DT8" i="37"/>
  <c r="DU8" i="37"/>
  <c r="DV8" i="37"/>
  <c r="DT9" i="37"/>
  <c r="DU9" i="37"/>
  <c r="DV9" i="37"/>
  <c r="DT10" i="37"/>
  <c r="DU10" i="37"/>
  <c r="DV10" i="37"/>
  <c r="DT11" i="37"/>
  <c r="DU11" i="37"/>
  <c r="DV11" i="37"/>
  <c r="DT12" i="37"/>
  <c r="DU12" i="37"/>
  <c r="DV12" i="37"/>
  <c r="DT13" i="37"/>
  <c r="DU13" i="37"/>
  <c r="DV13" i="37"/>
  <c r="DT14" i="37"/>
  <c r="DU14" i="37"/>
  <c r="DV14" i="37"/>
  <c r="DT15" i="37"/>
  <c r="DU15" i="37"/>
  <c r="DV15" i="37"/>
  <c r="DT16" i="37"/>
  <c r="DU16" i="37"/>
  <c r="DV16" i="37"/>
  <c r="DT17" i="37"/>
  <c r="DU17" i="37"/>
  <c r="DV17" i="37"/>
  <c r="DT18" i="37"/>
  <c r="DU18" i="37"/>
  <c r="DV18" i="37"/>
  <c r="DT19" i="37"/>
  <c r="DU19" i="37"/>
  <c r="DV19" i="37"/>
  <c r="DT20" i="37"/>
  <c r="DU20" i="37"/>
  <c r="DV20" i="37"/>
  <c r="DT21" i="37"/>
  <c r="DU21" i="37"/>
  <c r="DV21" i="37"/>
  <c r="DT22" i="37"/>
  <c r="DU22" i="37"/>
  <c r="DV22" i="37"/>
  <c r="DT23" i="37"/>
  <c r="DU23" i="37"/>
  <c r="DV23" i="37"/>
  <c r="DT24" i="37"/>
  <c r="DU24" i="37"/>
  <c r="DV24" i="37"/>
  <c r="DT25" i="37"/>
  <c r="DU25" i="37"/>
  <c r="DV25" i="37"/>
  <c r="DT26" i="37"/>
  <c r="DU26" i="37"/>
  <c r="DV26" i="37"/>
  <c r="DT27" i="37"/>
  <c r="DU27" i="37"/>
  <c r="DV27" i="37"/>
  <c r="DT28" i="37"/>
  <c r="DU28" i="37"/>
  <c r="DV28" i="37"/>
  <c r="DU6" i="37"/>
  <c r="DV6" i="37"/>
  <c r="DT6" i="37"/>
  <c r="DF7" i="37"/>
  <c r="DG7" i="37"/>
  <c r="DH7" i="37"/>
  <c r="DF8" i="37"/>
  <c r="DG8" i="37"/>
  <c r="DH8" i="37"/>
  <c r="DF9" i="37"/>
  <c r="DG9" i="37"/>
  <c r="DH9" i="37"/>
  <c r="DF10" i="37"/>
  <c r="DG10" i="37"/>
  <c r="DH10" i="37"/>
  <c r="DF11" i="37"/>
  <c r="DG11" i="37"/>
  <c r="DH11" i="37"/>
  <c r="DF12" i="37"/>
  <c r="DG12" i="37"/>
  <c r="DH12" i="37"/>
  <c r="DF13" i="37"/>
  <c r="DG13" i="37"/>
  <c r="DH13" i="37"/>
  <c r="DF14" i="37"/>
  <c r="DG14" i="37"/>
  <c r="DH14" i="37"/>
  <c r="DF15" i="37"/>
  <c r="DG15" i="37"/>
  <c r="DH15" i="37"/>
  <c r="DF16" i="37"/>
  <c r="DG16" i="37"/>
  <c r="DH16" i="37"/>
  <c r="DF17" i="37"/>
  <c r="DG17" i="37"/>
  <c r="DH17" i="37"/>
  <c r="DF18" i="37"/>
  <c r="DG18" i="37"/>
  <c r="DH18" i="37"/>
  <c r="DF19" i="37"/>
  <c r="DG19" i="37"/>
  <c r="DH19" i="37"/>
  <c r="DF20" i="37"/>
  <c r="DG20" i="37"/>
  <c r="DH20" i="37"/>
  <c r="DF21" i="37"/>
  <c r="DG21" i="37"/>
  <c r="DH21" i="37"/>
  <c r="DF22" i="37"/>
  <c r="DG22" i="37"/>
  <c r="DH22" i="37"/>
  <c r="DF23" i="37"/>
  <c r="DG23" i="37"/>
  <c r="DH23" i="37"/>
  <c r="DF24" i="37"/>
  <c r="DG24" i="37"/>
  <c r="DH24" i="37"/>
  <c r="DF25" i="37"/>
  <c r="DG25" i="37"/>
  <c r="DH25" i="37"/>
  <c r="DF26" i="37"/>
  <c r="DG26" i="37"/>
  <c r="DH26" i="37"/>
  <c r="DF27" i="37"/>
  <c r="DG27" i="37"/>
  <c r="DH27" i="37"/>
  <c r="DF28" i="37"/>
  <c r="DG28" i="37"/>
  <c r="DH28" i="37"/>
  <c r="DG6" i="37"/>
  <c r="DH6" i="37"/>
  <c r="DF6" i="37"/>
  <c r="CR7" i="37"/>
  <c r="CS7" i="37"/>
  <c r="CT7" i="37"/>
  <c r="CR8" i="37"/>
  <c r="CS8" i="37"/>
  <c r="CT8" i="37"/>
  <c r="CR9" i="37"/>
  <c r="CS9" i="37"/>
  <c r="CT9" i="37"/>
  <c r="CR10" i="37"/>
  <c r="CS10" i="37"/>
  <c r="CT10" i="37"/>
  <c r="CR11" i="37"/>
  <c r="CS11" i="37"/>
  <c r="CT11" i="37"/>
  <c r="CR12" i="37"/>
  <c r="CS12" i="37"/>
  <c r="CT12" i="37"/>
  <c r="CR13" i="37"/>
  <c r="CS13" i="37"/>
  <c r="CT13" i="37"/>
  <c r="CR14" i="37"/>
  <c r="CS14" i="37"/>
  <c r="CT14" i="37"/>
  <c r="CR15" i="37"/>
  <c r="CS15" i="37"/>
  <c r="CT15" i="37"/>
  <c r="CR16" i="37"/>
  <c r="CS16" i="37"/>
  <c r="CT16" i="37"/>
  <c r="CR17" i="37"/>
  <c r="CS17" i="37"/>
  <c r="CT17" i="37"/>
  <c r="CR18" i="37"/>
  <c r="CS18" i="37"/>
  <c r="CT18" i="37"/>
  <c r="CR19" i="37"/>
  <c r="CS19" i="37"/>
  <c r="CT19" i="37"/>
  <c r="CR20" i="37"/>
  <c r="CS20" i="37"/>
  <c r="CT20" i="37"/>
  <c r="CR21" i="37"/>
  <c r="CS21" i="37"/>
  <c r="CT21" i="37"/>
  <c r="CR22" i="37"/>
  <c r="CS22" i="37"/>
  <c r="CT22" i="37"/>
  <c r="CR23" i="37"/>
  <c r="CS23" i="37"/>
  <c r="CT23" i="37"/>
  <c r="CR24" i="37"/>
  <c r="CS24" i="37"/>
  <c r="CT24" i="37"/>
  <c r="CR25" i="37"/>
  <c r="CS25" i="37"/>
  <c r="CT25" i="37"/>
  <c r="CR26" i="37"/>
  <c r="CS26" i="37"/>
  <c r="CT26" i="37"/>
  <c r="CR27" i="37"/>
  <c r="CS27" i="37"/>
  <c r="CT27" i="37"/>
  <c r="CR28" i="37"/>
  <c r="CS28" i="37"/>
  <c r="CT28" i="37"/>
  <c r="CS6" i="37"/>
  <c r="CT6" i="37"/>
  <c r="CR6" i="37"/>
  <c r="CD7" i="37"/>
  <c r="CE7" i="37"/>
  <c r="CF7" i="37"/>
  <c r="CD8" i="37"/>
  <c r="CE8" i="37"/>
  <c r="CF8" i="37"/>
  <c r="CD9" i="37"/>
  <c r="CE9" i="37"/>
  <c r="CF9" i="37"/>
  <c r="CD10" i="37"/>
  <c r="CE10" i="37"/>
  <c r="CF10" i="37"/>
  <c r="CD11" i="37"/>
  <c r="CE11" i="37"/>
  <c r="CF11" i="37"/>
  <c r="CD12" i="37"/>
  <c r="CE12" i="37"/>
  <c r="CF12" i="37"/>
  <c r="CD13" i="37"/>
  <c r="CE13" i="37"/>
  <c r="CF13" i="37"/>
  <c r="CD14" i="37"/>
  <c r="CE14" i="37"/>
  <c r="CF14" i="37"/>
  <c r="CD15" i="37"/>
  <c r="CE15" i="37"/>
  <c r="CF15" i="37"/>
  <c r="CD16" i="37"/>
  <c r="CE16" i="37"/>
  <c r="CF16" i="37"/>
  <c r="CD17" i="37"/>
  <c r="CE17" i="37"/>
  <c r="CF17" i="37"/>
  <c r="CD18" i="37"/>
  <c r="CE18" i="37"/>
  <c r="CF18" i="37"/>
  <c r="CD19" i="37"/>
  <c r="CE19" i="37"/>
  <c r="CF19" i="37"/>
  <c r="CD20" i="37"/>
  <c r="CE20" i="37"/>
  <c r="CF20" i="37"/>
  <c r="CD21" i="37"/>
  <c r="CE21" i="37"/>
  <c r="CF21" i="37"/>
  <c r="CD22" i="37"/>
  <c r="CE22" i="37"/>
  <c r="CF22" i="37"/>
  <c r="CD23" i="37"/>
  <c r="CE23" i="37"/>
  <c r="CF23" i="37"/>
  <c r="CD24" i="37"/>
  <c r="CE24" i="37"/>
  <c r="CF24" i="37"/>
  <c r="CD25" i="37"/>
  <c r="CE25" i="37"/>
  <c r="CF25" i="37"/>
  <c r="CD26" i="37"/>
  <c r="CE26" i="37"/>
  <c r="CF26" i="37"/>
  <c r="CD27" i="37"/>
  <c r="CE27" i="37"/>
  <c r="CF27" i="37"/>
  <c r="CD28" i="37"/>
  <c r="CE28" i="37"/>
  <c r="CF28" i="37"/>
  <c r="CE6" i="37"/>
  <c r="CF6" i="37"/>
  <c r="CD6" i="37"/>
  <c r="BP7" i="37"/>
  <c r="BQ7" i="37"/>
  <c r="BR7" i="37"/>
  <c r="BP8" i="37"/>
  <c r="BQ8" i="37"/>
  <c r="BR8" i="37"/>
  <c r="BP9" i="37"/>
  <c r="BQ9" i="37"/>
  <c r="BR9" i="37"/>
  <c r="BP10" i="37"/>
  <c r="BQ10" i="37"/>
  <c r="BR10" i="37"/>
  <c r="BP11" i="37"/>
  <c r="BQ11" i="37"/>
  <c r="BR11" i="37"/>
  <c r="BP12" i="37"/>
  <c r="BQ12" i="37"/>
  <c r="BR12" i="37"/>
  <c r="BP13" i="37"/>
  <c r="BQ13" i="37"/>
  <c r="BR13" i="37"/>
  <c r="BP14" i="37"/>
  <c r="BQ14" i="37"/>
  <c r="BR14" i="37"/>
  <c r="BP15" i="37"/>
  <c r="BQ15" i="37"/>
  <c r="BR15" i="37"/>
  <c r="BP16" i="37"/>
  <c r="BQ16" i="37"/>
  <c r="BR16" i="37"/>
  <c r="BP17" i="37"/>
  <c r="BQ17" i="37"/>
  <c r="BR17" i="37"/>
  <c r="BP18" i="37"/>
  <c r="BQ18" i="37"/>
  <c r="BR18" i="37"/>
  <c r="BP19" i="37"/>
  <c r="BQ19" i="37"/>
  <c r="BR19" i="37"/>
  <c r="BP20" i="37"/>
  <c r="BQ20" i="37"/>
  <c r="BR20" i="37"/>
  <c r="BP21" i="37"/>
  <c r="BQ21" i="37"/>
  <c r="BR21" i="37"/>
  <c r="BP22" i="37"/>
  <c r="BQ22" i="37"/>
  <c r="BR22" i="37"/>
  <c r="BP23" i="37"/>
  <c r="BQ23" i="37"/>
  <c r="BR23" i="37"/>
  <c r="BP24" i="37"/>
  <c r="BQ24" i="37"/>
  <c r="BR24" i="37"/>
  <c r="BP25" i="37"/>
  <c r="BQ25" i="37"/>
  <c r="BR25" i="37"/>
  <c r="BP26" i="37"/>
  <c r="BQ26" i="37"/>
  <c r="BR26" i="37"/>
  <c r="BP27" i="37"/>
  <c r="BQ27" i="37"/>
  <c r="BR27" i="37"/>
  <c r="BP28" i="37"/>
  <c r="BQ28" i="37"/>
  <c r="BR28" i="37"/>
  <c r="BQ6" i="37"/>
  <c r="BR6" i="37"/>
  <c r="BP6" i="37"/>
  <c r="BB7" i="37"/>
  <c r="BC7" i="37"/>
  <c r="BD7" i="37"/>
  <c r="BB8" i="37"/>
  <c r="BC8" i="37"/>
  <c r="BD8" i="37"/>
  <c r="BB9" i="37"/>
  <c r="BC9" i="37"/>
  <c r="BD9" i="37"/>
  <c r="BB10" i="37"/>
  <c r="BC10" i="37"/>
  <c r="BD10" i="37"/>
  <c r="BB11" i="37"/>
  <c r="BC11" i="37"/>
  <c r="BD11" i="37"/>
  <c r="BB12" i="37"/>
  <c r="BC12" i="37"/>
  <c r="BD12" i="37"/>
  <c r="BB13" i="37"/>
  <c r="BC13" i="37"/>
  <c r="BD13" i="37"/>
  <c r="BB14" i="37"/>
  <c r="BC14" i="37"/>
  <c r="BD14" i="37"/>
  <c r="BB15" i="37"/>
  <c r="BC15" i="37"/>
  <c r="BD15" i="37"/>
  <c r="BB16" i="37"/>
  <c r="BC16" i="37"/>
  <c r="BD16" i="37"/>
  <c r="BB17" i="37"/>
  <c r="BC17" i="37"/>
  <c r="BD17" i="37"/>
  <c r="BB18" i="37"/>
  <c r="BC18" i="37"/>
  <c r="BD18" i="37"/>
  <c r="BB19" i="37"/>
  <c r="BC19" i="37"/>
  <c r="BD19" i="37"/>
  <c r="BB20" i="37"/>
  <c r="BC20" i="37"/>
  <c r="BD20" i="37"/>
  <c r="BB21" i="37"/>
  <c r="BC21" i="37"/>
  <c r="BD21" i="37"/>
  <c r="BB22" i="37"/>
  <c r="BC22" i="37"/>
  <c r="BD22" i="37"/>
  <c r="BB23" i="37"/>
  <c r="BC23" i="37"/>
  <c r="BD23" i="37"/>
  <c r="BB24" i="37"/>
  <c r="BC24" i="37"/>
  <c r="BD24" i="37"/>
  <c r="BB25" i="37"/>
  <c r="BC25" i="37"/>
  <c r="BD25" i="37"/>
  <c r="BB26" i="37"/>
  <c r="BC26" i="37"/>
  <c r="BD26" i="37"/>
  <c r="BB27" i="37"/>
  <c r="BC27" i="37"/>
  <c r="BD27" i="37"/>
  <c r="BB28" i="37"/>
  <c r="BC28" i="37"/>
  <c r="BD28" i="37"/>
  <c r="BC6" i="37"/>
  <c r="BD6" i="37"/>
  <c r="BB6" i="37"/>
  <c r="AN7" i="37"/>
  <c r="AO7" i="37"/>
  <c r="AP7" i="37"/>
  <c r="AN8" i="37"/>
  <c r="AO8" i="37"/>
  <c r="AP8" i="37"/>
  <c r="AN9" i="37"/>
  <c r="AO9" i="37"/>
  <c r="AP9" i="37"/>
  <c r="AN10" i="37"/>
  <c r="AO10" i="37"/>
  <c r="AP10" i="37"/>
  <c r="AN11" i="37"/>
  <c r="AO11" i="37"/>
  <c r="AP11" i="37"/>
  <c r="AN12" i="37"/>
  <c r="AO12" i="37"/>
  <c r="AP12" i="37"/>
  <c r="AN13" i="37"/>
  <c r="AO13" i="37"/>
  <c r="AP13" i="37"/>
  <c r="AN14" i="37"/>
  <c r="AO14" i="37"/>
  <c r="AP14" i="37"/>
  <c r="AN15" i="37"/>
  <c r="AO15" i="37"/>
  <c r="AP15" i="37"/>
  <c r="AN16" i="37"/>
  <c r="AO16" i="37"/>
  <c r="AP16" i="37"/>
  <c r="AN17" i="37"/>
  <c r="AO17" i="37"/>
  <c r="AP17" i="37"/>
  <c r="AN18" i="37"/>
  <c r="AO18" i="37"/>
  <c r="AP18" i="37"/>
  <c r="AN19" i="37"/>
  <c r="AO19" i="37"/>
  <c r="AP19" i="37"/>
  <c r="AN20" i="37"/>
  <c r="AO20" i="37"/>
  <c r="AP20" i="37"/>
  <c r="AN21" i="37"/>
  <c r="AO21" i="37"/>
  <c r="AP21" i="37"/>
  <c r="AN22" i="37"/>
  <c r="AO22" i="37"/>
  <c r="AP22" i="37"/>
  <c r="AN23" i="37"/>
  <c r="AO23" i="37"/>
  <c r="AP23" i="37"/>
  <c r="AN24" i="37"/>
  <c r="AO24" i="37"/>
  <c r="AP24" i="37"/>
  <c r="AN25" i="37"/>
  <c r="AO25" i="37"/>
  <c r="AP25" i="37"/>
  <c r="AN26" i="37"/>
  <c r="AO26" i="37"/>
  <c r="AP26" i="37"/>
  <c r="AN27" i="37"/>
  <c r="AO27" i="37"/>
  <c r="AP27" i="37"/>
  <c r="AN28" i="37"/>
  <c r="AO28" i="37"/>
  <c r="AP28" i="37"/>
  <c r="AO6" i="37"/>
  <c r="AP6" i="37"/>
  <c r="AN6" i="37"/>
  <c r="Z7" i="37"/>
  <c r="AA7" i="37"/>
  <c r="AB7" i="37"/>
  <c r="Z8" i="37"/>
  <c r="AA8" i="37"/>
  <c r="AB8" i="37"/>
  <c r="Z9" i="37"/>
  <c r="AA9" i="37"/>
  <c r="AB9" i="37"/>
  <c r="Z10" i="37"/>
  <c r="AA10" i="37"/>
  <c r="AB10" i="37"/>
  <c r="Z11" i="37"/>
  <c r="AA11" i="37"/>
  <c r="AB11" i="37"/>
  <c r="Z12" i="37"/>
  <c r="AA12" i="37"/>
  <c r="AB12" i="37"/>
  <c r="Z13" i="37"/>
  <c r="AA13" i="37"/>
  <c r="AB13" i="37"/>
  <c r="Z14" i="37"/>
  <c r="AA14" i="37"/>
  <c r="AB14" i="37"/>
  <c r="Z15" i="37"/>
  <c r="AA15" i="37"/>
  <c r="AB15" i="37"/>
  <c r="Z16" i="37"/>
  <c r="AA16" i="37"/>
  <c r="AB16" i="37"/>
  <c r="Z17" i="37"/>
  <c r="AA17" i="37"/>
  <c r="AB17" i="37"/>
  <c r="Z18" i="37"/>
  <c r="AA18" i="37"/>
  <c r="AB18" i="37"/>
  <c r="Z19" i="37"/>
  <c r="AA19" i="37"/>
  <c r="AB19" i="37"/>
  <c r="Z20" i="37"/>
  <c r="AA20" i="37"/>
  <c r="AB20" i="37"/>
  <c r="Z21" i="37"/>
  <c r="AA21" i="37"/>
  <c r="AB21" i="37"/>
  <c r="Z22" i="37"/>
  <c r="AA22" i="37"/>
  <c r="AB22" i="37"/>
  <c r="Z23" i="37"/>
  <c r="AA23" i="37"/>
  <c r="AB23" i="37"/>
  <c r="Z24" i="37"/>
  <c r="AA24" i="37"/>
  <c r="AB24" i="37"/>
  <c r="Z25" i="37"/>
  <c r="AA25" i="37"/>
  <c r="AB25" i="37"/>
  <c r="Z26" i="37"/>
  <c r="AA26" i="37"/>
  <c r="AB26" i="37"/>
  <c r="Z27" i="37"/>
  <c r="AA27" i="37"/>
  <c r="AB27" i="37"/>
  <c r="Z28" i="37"/>
  <c r="AA28" i="37"/>
  <c r="AB28" i="37"/>
  <c r="AA6" i="37"/>
  <c r="AB6" i="37"/>
  <c r="Z6" i="37"/>
  <c r="CR7" i="38"/>
  <c r="CS7" i="38"/>
  <c r="CT7" i="38"/>
  <c r="CR8" i="38"/>
  <c r="CS8" i="38"/>
  <c r="CT8" i="38"/>
  <c r="CR9" i="38"/>
  <c r="CS9" i="38"/>
  <c r="CT9" i="38"/>
  <c r="CR10" i="38"/>
  <c r="CS10" i="38"/>
  <c r="CT10" i="38"/>
  <c r="CR11" i="38"/>
  <c r="CS11" i="38"/>
  <c r="CT11" i="38"/>
  <c r="CR12" i="38"/>
  <c r="CS12" i="38"/>
  <c r="CT12" i="38"/>
  <c r="CR13" i="38"/>
  <c r="CS13" i="38"/>
  <c r="CT13" i="38"/>
  <c r="CR14" i="38"/>
  <c r="CS14" i="38"/>
  <c r="CT14" i="38"/>
  <c r="CR15" i="38"/>
  <c r="CS15" i="38"/>
  <c r="CT15" i="38"/>
  <c r="CR16" i="38"/>
  <c r="CS16" i="38"/>
  <c r="CT16" i="38"/>
  <c r="CR17" i="38"/>
  <c r="CS17" i="38"/>
  <c r="CT17" i="38"/>
  <c r="CR18" i="38"/>
  <c r="CS18" i="38"/>
  <c r="CT18" i="38"/>
  <c r="CR19" i="38"/>
  <c r="CS19" i="38"/>
  <c r="CT19" i="38"/>
  <c r="CR20" i="38"/>
  <c r="CS20" i="38"/>
  <c r="CT20" i="38"/>
  <c r="CR21" i="38"/>
  <c r="CS21" i="38"/>
  <c r="CT21" i="38"/>
  <c r="CR22" i="38"/>
  <c r="CS22" i="38"/>
  <c r="CT22" i="38"/>
  <c r="CR23" i="38"/>
  <c r="CS23" i="38"/>
  <c r="CT23" i="38"/>
  <c r="CR24" i="38"/>
  <c r="CS24" i="38"/>
  <c r="CT24" i="38"/>
  <c r="CR25" i="38"/>
  <c r="CS25" i="38"/>
  <c r="CT25" i="38"/>
  <c r="CR26" i="38"/>
  <c r="CS26" i="38"/>
  <c r="CT26" i="38"/>
  <c r="CR27" i="38"/>
  <c r="CS27" i="38"/>
  <c r="CT27" i="38"/>
  <c r="CR28" i="38"/>
  <c r="CS28" i="38"/>
  <c r="CT28" i="38"/>
  <c r="CS6" i="38"/>
  <c r="CT6" i="38"/>
  <c r="CR6" i="38"/>
  <c r="CD7" i="38"/>
  <c r="CE7" i="38"/>
  <c r="CF7" i="38"/>
  <c r="CD8" i="38"/>
  <c r="CE8" i="38"/>
  <c r="CF8" i="38"/>
  <c r="CD9" i="38"/>
  <c r="CE9" i="38"/>
  <c r="CF9" i="38"/>
  <c r="CD10" i="38"/>
  <c r="CE10" i="38"/>
  <c r="CF10" i="38"/>
  <c r="CD11" i="38"/>
  <c r="CE11" i="38"/>
  <c r="CF11" i="38"/>
  <c r="CD12" i="38"/>
  <c r="CE12" i="38"/>
  <c r="CF12" i="38"/>
  <c r="CD13" i="38"/>
  <c r="CE13" i="38"/>
  <c r="CF13" i="38"/>
  <c r="CD14" i="38"/>
  <c r="CE14" i="38"/>
  <c r="CF14" i="38"/>
  <c r="CD15" i="38"/>
  <c r="CE15" i="38"/>
  <c r="CF15" i="38"/>
  <c r="CD16" i="38"/>
  <c r="CE16" i="38"/>
  <c r="CF16" i="38"/>
  <c r="CD17" i="38"/>
  <c r="CE17" i="38"/>
  <c r="CF17" i="38"/>
  <c r="CD18" i="38"/>
  <c r="CE18" i="38"/>
  <c r="CF18" i="38"/>
  <c r="CD19" i="38"/>
  <c r="CE19" i="38"/>
  <c r="CF19" i="38"/>
  <c r="CD20" i="38"/>
  <c r="CE20" i="38"/>
  <c r="CF20" i="38"/>
  <c r="CD21" i="38"/>
  <c r="CE21" i="38"/>
  <c r="CF21" i="38"/>
  <c r="CD22" i="38"/>
  <c r="CE22" i="38"/>
  <c r="CF22" i="38"/>
  <c r="CD23" i="38"/>
  <c r="CE23" i="38"/>
  <c r="CF23" i="38"/>
  <c r="CD24" i="38"/>
  <c r="CE24" i="38"/>
  <c r="CF24" i="38"/>
  <c r="CD25" i="38"/>
  <c r="CE25" i="38"/>
  <c r="CF25" i="38"/>
  <c r="CD26" i="38"/>
  <c r="CE26" i="38"/>
  <c r="CF26" i="38"/>
  <c r="CD27" i="38"/>
  <c r="CE27" i="38"/>
  <c r="CF27" i="38"/>
  <c r="CD28" i="38"/>
  <c r="CE28" i="38"/>
  <c r="CF28" i="38"/>
  <c r="CE6" i="38"/>
  <c r="CF6" i="38"/>
  <c r="CD6" i="38"/>
  <c r="BP7" i="38"/>
  <c r="BQ7" i="38"/>
  <c r="BR7" i="38"/>
  <c r="BP8" i="38"/>
  <c r="BQ8" i="38"/>
  <c r="BR8" i="38"/>
  <c r="BP9" i="38"/>
  <c r="BQ9" i="38"/>
  <c r="BR9" i="38"/>
  <c r="BP10" i="38"/>
  <c r="BQ10" i="38"/>
  <c r="BR10" i="38"/>
  <c r="BP11" i="38"/>
  <c r="BQ11" i="38"/>
  <c r="BR11" i="38"/>
  <c r="BP12" i="38"/>
  <c r="BQ12" i="38"/>
  <c r="BR12" i="38"/>
  <c r="BP13" i="38"/>
  <c r="BQ13" i="38"/>
  <c r="BR13" i="38"/>
  <c r="BP14" i="38"/>
  <c r="BQ14" i="38"/>
  <c r="BR14" i="38"/>
  <c r="BP15" i="38"/>
  <c r="BQ15" i="38"/>
  <c r="BR15" i="38"/>
  <c r="BP16" i="38"/>
  <c r="BQ16" i="38"/>
  <c r="BR16" i="38"/>
  <c r="BP17" i="38"/>
  <c r="BQ17" i="38"/>
  <c r="BR17" i="38"/>
  <c r="BP18" i="38"/>
  <c r="BQ18" i="38"/>
  <c r="BR18" i="38"/>
  <c r="BP19" i="38"/>
  <c r="BQ19" i="38"/>
  <c r="BR19" i="38"/>
  <c r="BP20" i="38"/>
  <c r="BQ20" i="38"/>
  <c r="BR20" i="38"/>
  <c r="BP21" i="38"/>
  <c r="BQ21" i="38"/>
  <c r="BR21" i="38"/>
  <c r="BP22" i="38"/>
  <c r="BQ22" i="38"/>
  <c r="BR22" i="38"/>
  <c r="BP23" i="38"/>
  <c r="BQ23" i="38"/>
  <c r="BR23" i="38"/>
  <c r="BP24" i="38"/>
  <c r="BQ24" i="38"/>
  <c r="BR24" i="38"/>
  <c r="BP25" i="38"/>
  <c r="BQ25" i="38"/>
  <c r="BR25" i="38"/>
  <c r="BP26" i="38"/>
  <c r="BQ26" i="38"/>
  <c r="BR26" i="38"/>
  <c r="BP27" i="38"/>
  <c r="BQ27" i="38"/>
  <c r="BR27" i="38"/>
  <c r="BP28" i="38"/>
  <c r="BQ28" i="38"/>
  <c r="BR28" i="38"/>
  <c r="BQ6" i="38"/>
  <c r="BR6" i="38"/>
  <c r="BP6" i="38"/>
  <c r="BB7" i="38"/>
  <c r="BC7" i="38"/>
  <c r="BD7" i="38"/>
  <c r="BB8" i="38"/>
  <c r="BC8" i="38"/>
  <c r="BD8" i="38"/>
  <c r="BB9" i="38"/>
  <c r="BC9" i="38"/>
  <c r="BD9" i="38"/>
  <c r="BB10" i="38"/>
  <c r="BC10" i="38"/>
  <c r="BD10" i="38"/>
  <c r="BB11" i="38"/>
  <c r="BC11" i="38"/>
  <c r="BD11" i="38"/>
  <c r="BB12" i="38"/>
  <c r="BC12" i="38"/>
  <c r="BD12" i="38"/>
  <c r="BB13" i="38"/>
  <c r="BC13" i="38"/>
  <c r="BD13" i="38"/>
  <c r="BB14" i="38"/>
  <c r="BC14" i="38"/>
  <c r="BD14" i="38"/>
  <c r="BB15" i="38"/>
  <c r="BC15" i="38"/>
  <c r="BD15" i="38"/>
  <c r="BB16" i="38"/>
  <c r="BC16" i="38"/>
  <c r="BD16" i="38"/>
  <c r="BB17" i="38"/>
  <c r="BC17" i="38"/>
  <c r="BD17" i="38"/>
  <c r="BB18" i="38"/>
  <c r="BC18" i="38"/>
  <c r="BD18" i="38"/>
  <c r="BB19" i="38"/>
  <c r="BC19" i="38"/>
  <c r="BD19" i="38"/>
  <c r="BB20" i="38"/>
  <c r="BC20" i="38"/>
  <c r="BD20" i="38"/>
  <c r="BB21" i="38"/>
  <c r="BC21" i="38"/>
  <c r="BD21" i="38"/>
  <c r="BB22" i="38"/>
  <c r="BC22" i="38"/>
  <c r="BD22" i="38"/>
  <c r="BB23" i="38"/>
  <c r="BC23" i="38"/>
  <c r="BD23" i="38"/>
  <c r="BB24" i="38"/>
  <c r="BC24" i="38"/>
  <c r="BD24" i="38"/>
  <c r="BB25" i="38"/>
  <c r="BC25" i="38"/>
  <c r="BD25" i="38"/>
  <c r="BB26" i="38"/>
  <c r="BC26" i="38"/>
  <c r="BD26" i="38"/>
  <c r="BB27" i="38"/>
  <c r="BC27" i="38"/>
  <c r="BD27" i="38"/>
  <c r="BC28" i="38"/>
  <c r="BC6" i="38"/>
  <c r="BD6" i="38"/>
  <c r="BB6" i="38"/>
  <c r="AS6" i="38"/>
  <c r="AN7" i="38"/>
  <c r="AO7" i="38"/>
  <c r="AP7" i="38"/>
  <c r="AN8" i="38"/>
  <c r="AO8" i="38"/>
  <c r="AP8" i="38"/>
  <c r="AN9" i="38"/>
  <c r="AO9" i="38"/>
  <c r="AP9" i="38"/>
  <c r="AN10" i="38"/>
  <c r="AO10" i="38"/>
  <c r="AP10" i="38"/>
  <c r="AN11" i="38"/>
  <c r="AO11" i="38"/>
  <c r="AP11" i="38"/>
  <c r="AN12" i="38"/>
  <c r="AO12" i="38"/>
  <c r="AP12" i="38"/>
  <c r="AN13" i="38"/>
  <c r="AO13" i="38"/>
  <c r="AP13" i="38"/>
  <c r="AN14" i="38"/>
  <c r="AO14" i="38"/>
  <c r="AP14" i="38"/>
  <c r="AN15" i="38"/>
  <c r="AO15" i="38"/>
  <c r="AP15" i="38"/>
  <c r="AN16" i="38"/>
  <c r="AO16" i="38"/>
  <c r="AP16" i="38"/>
  <c r="AN17" i="38"/>
  <c r="AO17" i="38"/>
  <c r="AP17" i="38"/>
  <c r="AN18" i="38"/>
  <c r="AO18" i="38"/>
  <c r="AP18" i="38"/>
  <c r="AN19" i="38"/>
  <c r="AO19" i="38"/>
  <c r="AP19" i="38"/>
  <c r="AN20" i="38"/>
  <c r="AO20" i="38"/>
  <c r="AP20" i="38"/>
  <c r="AN21" i="38"/>
  <c r="AO21" i="38"/>
  <c r="AP21" i="38"/>
  <c r="AN22" i="38"/>
  <c r="AO22" i="38"/>
  <c r="AP22" i="38"/>
  <c r="AN23" i="38"/>
  <c r="AO23" i="38"/>
  <c r="AP23" i="38"/>
  <c r="AN24" i="38"/>
  <c r="AO24" i="38"/>
  <c r="AP24" i="38"/>
  <c r="AN25" i="38"/>
  <c r="AO25" i="38"/>
  <c r="AP25" i="38"/>
  <c r="AN26" i="38"/>
  <c r="AO26" i="38"/>
  <c r="AP26" i="38"/>
  <c r="AN27" i="38"/>
  <c r="AO27" i="38"/>
  <c r="AP27" i="38"/>
  <c r="AN28" i="38"/>
  <c r="AO28" i="38"/>
  <c r="AP28" i="38"/>
  <c r="AO6" i="38"/>
  <c r="AP6" i="38"/>
  <c r="AN6" i="38"/>
  <c r="Z7" i="38"/>
  <c r="AA7" i="38"/>
  <c r="AB7" i="38"/>
  <c r="Z8" i="38"/>
  <c r="AA8" i="38"/>
  <c r="AB8" i="38"/>
  <c r="Z9" i="38"/>
  <c r="AA9" i="38"/>
  <c r="AB9" i="38"/>
  <c r="Z10" i="38"/>
  <c r="AA10" i="38"/>
  <c r="AB10" i="38"/>
  <c r="Z11" i="38"/>
  <c r="AA11" i="38"/>
  <c r="AB11" i="38"/>
  <c r="Z12" i="38"/>
  <c r="AA12" i="38"/>
  <c r="AB12" i="38"/>
  <c r="Z13" i="38"/>
  <c r="AA13" i="38"/>
  <c r="AB13" i="38"/>
  <c r="Z14" i="38"/>
  <c r="AA14" i="38"/>
  <c r="AB14" i="38"/>
  <c r="Z15" i="38"/>
  <c r="AA15" i="38"/>
  <c r="AB15" i="38"/>
  <c r="Z16" i="38"/>
  <c r="AA16" i="38"/>
  <c r="AB16" i="38"/>
  <c r="Z17" i="38"/>
  <c r="AA17" i="38"/>
  <c r="AB17" i="38"/>
  <c r="Z18" i="38"/>
  <c r="AA18" i="38"/>
  <c r="AB18" i="38"/>
  <c r="Z19" i="38"/>
  <c r="AA19" i="38"/>
  <c r="AB19" i="38"/>
  <c r="Z20" i="38"/>
  <c r="AA20" i="38"/>
  <c r="AB20" i="38"/>
  <c r="Z21" i="38"/>
  <c r="AA21" i="38"/>
  <c r="AB21" i="38"/>
  <c r="Z22" i="38"/>
  <c r="AA22" i="38"/>
  <c r="AB22" i="38"/>
  <c r="Z23" i="38"/>
  <c r="AA23" i="38"/>
  <c r="AB23" i="38"/>
  <c r="Z24" i="38"/>
  <c r="AA24" i="38"/>
  <c r="AB24" i="38"/>
  <c r="Z25" i="38"/>
  <c r="AA25" i="38"/>
  <c r="AB25" i="38"/>
  <c r="Z26" i="38"/>
  <c r="AA26" i="38"/>
  <c r="AB26" i="38"/>
  <c r="Z27" i="38"/>
  <c r="AA27" i="38"/>
  <c r="AA6" i="38"/>
  <c r="AB6" i="38"/>
  <c r="Z6" i="38"/>
  <c r="L7" i="38"/>
  <c r="M7" i="38"/>
  <c r="N7" i="38"/>
  <c r="L8" i="38"/>
  <c r="M8" i="38"/>
  <c r="N8" i="38"/>
  <c r="L9" i="38"/>
  <c r="M9" i="38"/>
  <c r="N9" i="38"/>
  <c r="L10" i="38"/>
  <c r="M10" i="38"/>
  <c r="N10" i="38"/>
  <c r="L11" i="38"/>
  <c r="M11" i="38"/>
  <c r="N11" i="38"/>
  <c r="L12" i="38"/>
  <c r="M12" i="38"/>
  <c r="N12" i="38"/>
  <c r="L13" i="38"/>
  <c r="M13" i="38"/>
  <c r="N13" i="38"/>
  <c r="L14" i="38"/>
  <c r="M14" i="38"/>
  <c r="N14" i="38"/>
  <c r="L15" i="38"/>
  <c r="M15" i="38"/>
  <c r="N15" i="38"/>
  <c r="L16" i="38"/>
  <c r="M16" i="38"/>
  <c r="N16" i="38"/>
  <c r="L17" i="38"/>
  <c r="M17" i="38"/>
  <c r="N17" i="38"/>
  <c r="L18" i="38"/>
  <c r="M18" i="38"/>
  <c r="N18" i="38"/>
  <c r="L19" i="38"/>
  <c r="M19" i="38"/>
  <c r="N19" i="38"/>
  <c r="L20" i="38"/>
  <c r="M20" i="38"/>
  <c r="N20" i="38"/>
  <c r="L21" i="38"/>
  <c r="M21" i="38"/>
  <c r="N21" i="38"/>
  <c r="L22" i="38"/>
  <c r="M22" i="38"/>
  <c r="N22" i="38"/>
  <c r="L23" i="38"/>
  <c r="M23" i="38"/>
  <c r="N23" i="38"/>
  <c r="L24" i="38"/>
  <c r="M24" i="38"/>
  <c r="N24" i="38"/>
  <c r="L25" i="38"/>
  <c r="M25" i="38"/>
  <c r="N25" i="38"/>
  <c r="L26" i="38"/>
  <c r="M26" i="38"/>
  <c r="N26" i="38"/>
  <c r="L27" i="38"/>
  <c r="M6" i="38"/>
  <c r="EH7" i="39"/>
  <c r="EI7" i="39"/>
  <c r="EJ7" i="39"/>
  <c r="EH8" i="39"/>
  <c r="EI8" i="39"/>
  <c r="EJ8" i="39"/>
  <c r="EH9" i="39"/>
  <c r="EI9" i="39"/>
  <c r="EJ9" i="39"/>
  <c r="EH10" i="39"/>
  <c r="EI10" i="39"/>
  <c r="EJ10" i="39"/>
  <c r="EH11" i="39"/>
  <c r="EI11" i="39"/>
  <c r="EJ11" i="39"/>
  <c r="EH12" i="39"/>
  <c r="EI12" i="39"/>
  <c r="EJ12" i="39"/>
  <c r="EH13" i="39"/>
  <c r="EI13" i="39"/>
  <c r="EJ13" i="39"/>
  <c r="EH14" i="39"/>
  <c r="EI14" i="39"/>
  <c r="EJ14" i="39"/>
  <c r="EH15" i="39"/>
  <c r="EI15" i="39"/>
  <c r="EJ15" i="39"/>
  <c r="EH16" i="39"/>
  <c r="EI16" i="39"/>
  <c r="EJ16" i="39"/>
  <c r="EH17" i="39"/>
  <c r="EI17" i="39"/>
  <c r="EJ17" i="39"/>
  <c r="EH18" i="39"/>
  <c r="EI18" i="39"/>
  <c r="EJ18" i="39"/>
  <c r="EH19" i="39"/>
  <c r="EI19" i="39"/>
  <c r="EJ19" i="39"/>
  <c r="EH20" i="39"/>
  <c r="EI20" i="39"/>
  <c r="EJ20" i="39"/>
  <c r="EH21" i="39"/>
  <c r="EI21" i="39"/>
  <c r="EJ21" i="39"/>
  <c r="EH22" i="39"/>
  <c r="EI22" i="39"/>
  <c r="EJ22" i="39"/>
  <c r="EH23" i="39"/>
  <c r="EI23" i="39"/>
  <c r="EJ23" i="39"/>
  <c r="EH24" i="39"/>
  <c r="EI24" i="39"/>
  <c r="EJ24" i="39"/>
  <c r="EH25" i="39"/>
  <c r="EI25" i="39"/>
  <c r="EJ25" i="39"/>
  <c r="EH26" i="39"/>
  <c r="EI26" i="39"/>
  <c r="EJ26" i="39"/>
  <c r="EH27" i="39"/>
  <c r="EI27" i="39"/>
  <c r="EJ27" i="39"/>
  <c r="EH28" i="39"/>
  <c r="EI28" i="39"/>
  <c r="EJ28" i="39"/>
  <c r="EI6" i="39"/>
  <c r="EJ6" i="39"/>
  <c r="EH6" i="39"/>
  <c r="DT7" i="39"/>
  <c r="DU7" i="39"/>
  <c r="DV7" i="39"/>
  <c r="DT8" i="39"/>
  <c r="DU8" i="39"/>
  <c r="DV8" i="39"/>
  <c r="DT9" i="39"/>
  <c r="DU9" i="39"/>
  <c r="DV9" i="39"/>
  <c r="DT10" i="39"/>
  <c r="DU10" i="39"/>
  <c r="DV10" i="39"/>
  <c r="DT11" i="39"/>
  <c r="DU11" i="39"/>
  <c r="DV11" i="39"/>
  <c r="DT12" i="39"/>
  <c r="DU12" i="39"/>
  <c r="DV12" i="39"/>
  <c r="DT13" i="39"/>
  <c r="DU13" i="39"/>
  <c r="DV13" i="39"/>
  <c r="DT14" i="39"/>
  <c r="DU14" i="39"/>
  <c r="DV14" i="39"/>
  <c r="DT15" i="39"/>
  <c r="DU15" i="39"/>
  <c r="DV15" i="39"/>
  <c r="DT16" i="39"/>
  <c r="DU16" i="39"/>
  <c r="DV16" i="39"/>
  <c r="DT17" i="39"/>
  <c r="DU17" i="39"/>
  <c r="DV17" i="39"/>
  <c r="DT18" i="39"/>
  <c r="DU18" i="39"/>
  <c r="DV18" i="39"/>
  <c r="DT19" i="39"/>
  <c r="DU19" i="39"/>
  <c r="DV19" i="39"/>
  <c r="DT20" i="39"/>
  <c r="DU20" i="39"/>
  <c r="DV20" i="39"/>
  <c r="DT21" i="39"/>
  <c r="DU21" i="39"/>
  <c r="DV21" i="39"/>
  <c r="DT22" i="39"/>
  <c r="DU22" i="39"/>
  <c r="DV22" i="39"/>
  <c r="DT23" i="39"/>
  <c r="DU23" i="39"/>
  <c r="DV23" i="39"/>
  <c r="DT24" i="39"/>
  <c r="DU24" i="39"/>
  <c r="DV24" i="39"/>
  <c r="DT25" i="39"/>
  <c r="DU25" i="39"/>
  <c r="DV25" i="39"/>
  <c r="DT26" i="39"/>
  <c r="DU26" i="39"/>
  <c r="DV26" i="39"/>
  <c r="DT27" i="39"/>
  <c r="DU27" i="39"/>
  <c r="DV27" i="39"/>
  <c r="DT28" i="39"/>
  <c r="DU28" i="39"/>
  <c r="DV28" i="39"/>
  <c r="DU6" i="39"/>
  <c r="DV6" i="39"/>
  <c r="DT6" i="39"/>
  <c r="DF7" i="39"/>
  <c r="DG7" i="39"/>
  <c r="DH7" i="39"/>
  <c r="DF8" i="39"/>
  <c r="DG8" i="39"/>
  <c r="DH8" i="39"/>
  <c r="DF9" i="39"/>
  <c r="DG9" i="39"/>
  <c r="DH9" i="39"/>
  <c r="DF10" i="39"/>
  <c r="DG10" i="39"/>
  <c r="DH10" i="39"/>
  <c r="DF11" i="39"/>
  <c r="DG11" i="39"/>
  <c r="DH11" i="39"/>
  <c r="DF12" i="39"/>
  <c r="DG12" i="39"/>
  <c r="DH12" i="39"/>
  <c r="DF13" i="39"/>
  <c r="DG13" i="39"/>
  <c r="DH13" i="39"/>
  <c r="DF14" i="39"/>
  <c r="DG14" i="39"/>
  <c r="DH14" i="39"/>
  <c r="DF15" i="39"/>
  <c r="DG15" i="39"/>
  <c r="DH15" i="39"/>
  <c r="DF16" i="39"/>
  <c r="DG16" i="39"/>
  <c r="DH16" i="39"/>
  <c r="DF17" i="39"/>
  <c r="DG17" i="39"/>
  <c r="DH17" i="39"/>
  <c r="DF18" i="39"/>
  <c r="DG18" i="39"/>
  <c r="DH18" i="39"/>
  <c r="DF19" i="39"/>
  <c r="DG19" i="39"/>
  <c r="DH19" i="39"/>
  <c r="DF20" i="39"/>
  <c r="DG20" i="39"/>
  <c r="DH20" i="39"/>
  <c r="DF21" i="39"/>
  <c r="DG21" i="39"/>
  <c r="DH21" i="39"/>
  <c r="DF22" i="39"/>
  <c r="DG22" i="39"/>
  <c r="DH22" i="39"/>
  <c r="DF23" i="39"/>
  <c r="DG23" i="39"/>
  <c r="DH23" i="39"/>
  <c r="DF24" i="39"/>
  <c r="DG24" i="39"/>
  <c r="DH24" i="39"/>
  <c r="DF25" i="39"/>
  <c r="DG25" i="39"/>
  <c r="DH25" i="39"/>
  <c r="DF26" i="39"/>
  <c r="DG26" i="39"/>
  <c r="DH26" i="39"/>
  <c r="DF27" i="39"/>
  <c r="DG27" i="39"/>
  <c r="DH27" i="39"/>
  <c r="DF28" i="39"/>
  <c r="DG28" i="39"/>
  <c r="DH28" i="39"/>
  <c r="DG6" i="39"/>
  <c r="DH6" i="39"/>
  <c r="DF6" i="39"/>
  <c r="CR7" i="39"/>
  <c r="CS7" i="39"/>
  <c r="CT7" i="39"/>
  <c r="CR8" i="39"/>
  <c r="CS8" i="39"/>
  <c r="CT8" i="39"/>
  <c r="CR9" i="39"/>
  <c r="CS9" i="39"/>
  <c r="CT9" i="39"/>
  <c r="CR10" i="39"/>
  <c r="CS10" i="39"/>
  <c r="CT10" i="39"/>
  <c r="CR11" i="39"/>
  <c r="CS11" i="39"/>
  <c r="CT11" i="39"/>
  <c r="CR12" i="39"/>
  <c r="CS12" i="39"/>
  <c r="CT12" i="39"/>
  <c r="CR13" i="39"/>
  <c r="CS13" i="39"/>
  <c r="CT13" i="39"/>
  <c r="CR14" i="39"/>
  <c r="CS14" i="39"/>
  <c r="CT14" i="39"/>
  <c r="CR15" i="39"/>
  <c r="CS15" i="39"/>
  <c r="CT15" i="39"/>
  <c r="CR16" i="39"/>
  <c r="CS16" i="39"/>
  <c r="CT16" i="39"/>
  <c r="CR17" i="39"/>
  <c r="CS17" i="39"/>
  <c r="CT17" i="39"/>
  <c r="CR18" i="39"/>
  <c r="CS18" i="39"/>
  <c r="CT18" i="39"/>
  <c r="CR19" i="39"/>
  <c r="CS19" i="39"/>
  <c r="CT19" i="39"/>
  <c r="CR20" i="39"/>
  <c r="CS20" i="39"/>
  <c r="CT20" i="39"/>
  <c r="CR21" i="39"/>
  <c r="CS21" i="39"/>
  <c r="CT21" i="39"/>
  <c r="CR22" i="39"/>
  <c r="CS22" i="39"/>
  <c r="CT22" i="39"/>
  <c r="CR23" i="39"/>
  <c r="CS23" i="39"/>
  <c r="CT23" i="39"/>
  <c r="CR24" i="39"/>
  <c r="CS24" i="39"/>
  <c r="CT24" i="39"/>
  <c r="CR25" i="39"/>
  <c r="CS25" i="39"/>
  <c r="CT25" i="39"/>
  <c r="CR26" i="39"/>
  <c r="CS26" i="39"/>
  <c r="CT26" i="39"/>
  <c r="CR27" i="39"/>
  <c r="CS27" i="39"/>
  <c r="CT27" i="39"/>
  <c r="CR28" i="39"/>
  <c r="CS28" i="39"/>
  <c r="CT28" i="39"/>
  <c r="CS6" i="39"/>
  <c r="CT6" i="39"/>
  <c r="CR6" i="39"/>
  <c r="CD7" i="39"/>
  <c r="CE7" i="39"/>
  <c r="CF7" i="39"/>
  <c r="CD8" i="39"/>
  <c r="CE8" i="39"/>
  <c r="CF8" i="39"/>
  <c r="CD9" i="39"/>
  <c r="CE9" i="39"/>
  <c r="CF9" i="39"/>
  <c r="CD10" i="39"/>
  <c r="CE10" i="39"/>
  <c r="CF10" i="39"/>
  <c r="CD11" i="39"/>
  <c r="CE11" i="39"/>
  <c r="CF11" i="39"/>
  <c r="CD12" i="39"/>
  <c r="CE12" i="39"/>
  <c r="CF12" i="39"/>
  <c r="CD13" i="39"/>
  <c r="CE13" i="39"/>
  <c r="CF13" i="39"/>
  <c r="CD14" i="39"/>
  <c r="CE14" i="39"/>
  <c r="CF14" i="39"/>
  <c r="CD15" i="39"/>
  <c r="CE15" i="39"/>
  <c r="CF15" i="39"/>
  <c r="CD16" i="39"/>
  <c r="CE16" i="39"/>
  <c r="CF16" i="39"/>
  <c r="CD17" i="39"/>
  <c r="CE17" i="39"/>
  <c r="CF17" i="39"/>
  <c r="CD18" i="39"/>
  <c r="CE18" i="39"/>
  <c r="CF18" i="39"/>
  <c r="CD19" i="39"/>
  <c r="CE19" i="39"/>
  <c r="CF19" i="39"/>
  <c r="CD20" i="39"/>
  <c r="CE20" i="39"/>
  <c r="CF20" i="39"/>
  <c r="CD21" i="39"/>
  <c r="CE21" i="39"/>
  <c r="CF21" i="39"/>
  <c r="CD22" i="39"/>
  <c r="CE22" i="39"/>
  <c r="CF22" i="39"/>
  <c r="CD23" i="39"/>
  <c r="CE23" i="39"/>
  <c r="CF23" i="39"/>
  <c r="CD24" i="39"/>
  <c r="CE24" i="39"/>
  <c r="CF24" i="39"/>
  <c r="CD25" i="39"/>
  <c r="CE25" i="39"/>
  <c r="CF25" i="39"/>
  <c r="CD26" i="39"/>
  <c r="CE26" i="39"/>
  <c r="CF26" i="39"/>
  <c r="CD27" i="39"/>
  <c r="CE27" i="39"/>
  <c r="CF27" i="39"/>
  <c r="CD28" i="39"/>
  <c r="CE28" i="39"/>
  <c r="CF28" i="39"/>
  <c r="CE6" i="39"/>
  <c r="CF6" i="39"/>
  <c r="CD6" i="39"/>
  <c r="BP7" i="39"/>
  <c r="BQ7" i="39"/>
  <c r="BR7" i="39"/>
  <c r="BP8" i="39"/>
  <c r="BQ8" i="39"/>
  <c r="BR8" i="39"/>
  <c r="BP9" i="39"/>
  <c r="BQ9" i="39"/>
  <c r="BR9" i="39"/>
  <c r="BP10" i="39"/>
  <c r="BQ10" i="39"/>
  <c r="BR10" i="39"/>
  <c r="BP11" i="39"/>
  <c r="BQ11" i="39"/>
  <c r="BR11" i="39"/>
  <c r="BP12" i="39"/>
  <c r="BQ12" i="39"/>
  <c r="BR12" i="39"/>
  <c r="BP13" i="39"/>
  <c r="BQ13" i="39"/>
  <c r="BR13" i="39"/>
  <c r="BP14" i="39"/>
  <c r="BQ14" i="39"/>
  <c r="BR14" i="39"/>
  <c r="BP15" i="39"/>
  <c r="BQ15" i="39"/>
  <c r="BR15" i="39"/>
  <c r="BP16" i="39"/>
  <c r="BQ16" i="39"/>
  <c r="BR16" i="39"/>
  <c r="BP17" i="39"/>
  <c r="BQ17" i="39"/>
  <c r="BR17" i="39"/>
  <c r="BP18" i="39"/>
  <c r="BQ18" i="39"/>
  <c r="BR18" i="39"/>
  <c r="BP19" i="39"/>
  <c r="BQ19" i="39"/>
  <c r="BR19" i="39"/>
  <c r="BP20" i="39"/>
  <c r="BQ20" i="39"/>
  <c r="BR20" i="39"/>
  <c r="BP21" i="39"/>
  <c r="BQ21" i="39"/>
  <c r="BR21" i="39"/>
  <c r="BP22" i="39"/>
  <c r="BQ22" i="39"/>
  <c r="BR22" i="39"/>
  <c r="BP23" i="39"/>
  <c r="BQ23" i="39"/>
  <c r="BR23" i="39"/>
  <c r="BP24" i="39"/>
  <c r="BQ24" i="39"/>
  <c r="BR24" i="39"/>
  <c r="BP25" i="39"/>
  <c r="BQ25" i="39"/>
  <c r="BR25" i="39"/>
  <c r="BP26" i="39"/>
  <c r="BQ26" i="39"/>
  <c r="BR26" i="39"/>
  <c r="BP27" i="39"/>
  <c r="BQ27" i="39"/>
  <c r="BR27" i="39"/>
  <c r="BP28" i="39"/>
  <c r="BQ28" i="39"/>
  <c r="BR28" i="39"/>
  <c r="BQ6" i="39"/>
  <c r="BR6" i="39"/>
  <c r="BP6" i="39"/>
  <c r="BB7" i="39"/>
  <c r="BC7" i="39"/>
  <c r="BB8" i="39"/>
  <c r="BC8" i="39"/>
  <c r="BB9" i="39"/>
  <c r="BC9" i="39"/>
  <c r="BB10" i="39"/>
  <c r="BC10" i="39"/>
  <c r="BB11" i="39"/>
  <c r="BC11" i="39"/>
  <c r="BB12" i="39"/>
  <c r="BC12" i="39"/>
  <c r="BB13" i="39"/>
  <c r="BC13" i="39"/>
  <c r="BB14" i="39"/>
  <c r="BC14" i="39"/>
  <c r="BB15" i="39"/>
  <c r="BC15" i="39"/>
  <c r="BB16" i="39"/>
  <c r="BC16" i="39"/>
  <c r="BB17" i="39"/>
  <c r="BC17" i="39"/>
  <c r="BB18" i="39"/>
  <c r="BC18" i="39"/>
  <c r="BB19" i="39"/>
  <c r="BC19" i="39"/>
  <c r="BB20" i="39"/>
  <c r="BC20" i="39"/>
  <c r="BB21" i="39"/>
  <c r="BC21" i="39"/>
  <c r="BB22" i="39"/>
  <c r="BC22" i="39"/>
  <c r="BB23" i="39"/>
  <c r="BC23" i="39"/>
  <c r="BB24" i="39"/>
  <c r="BC24" i="39"/>
  <c r="BB25" i="39"/>
  <c r="BC25" i="39"/>
  <c r="BB26" i="39"/>
  <c r="BC26" i="39"/>
  <c r="BB27" i="39"/>
  <c r="BC27" i="39"/>
  <c r="BC6" i="39"/>
  <c r="BB6" i="39"/>
  <c r="AN7" i="39"/>
  <c r="AO7" i="39"/>
  <c r="AN8" i="39"/>
  <c r="AO8" i="39"/>
  <c r="AN9" i="39"/>
  <c r="AO9" i="39"/>
  <c r="AN10" i="39"/>
  <c r="AO10" i="39"/>
  <c r="AN11" i="39"/>
  <c r="AO11" i="39"/>
  <c r="AN12" i="39"/>
  <c r="AO12" i="39"/>
  <c r="AN13" i="39"/>
  <c r="AO13" i="39"/>
  <c r="AN14" i="39"/>
  <c r="AO14" i="39"/>
  <c r="AN15" i="39"/>
  <c r="AO15" i="39"/>
  <c r="AN16" i="39"/>
  <c r="AO16" i="39"/>
  <c r="AN17" i="39"/>
  <c r="AO17" i="39"/>
  <c r="AN18" i="39"/>
  <c r="AO18" i="39"/>
  <c r="AN19" i="39"/>
  <c r="AO19" i="39"/>
  <c r="AN20" i="39"/>
  <c r="AO20" i="39"/>
  <c r="AN21" i="39"/>
  <c r="AO21" i="39"/>
  <c r="AN22" i="39"/>
  <c r="AO22" i="39"/>
  <c r="AN23" i="39"/>
  <c r="AO23" i="39"/>
  <c r="AN24" i="39"/>
  <c r="AO24" i="39"/>
  <c r="AN25" i="39"/>
  <c r="AO25" i="39"/>
  <c r="AN26" i="39"/>
  <c r="AO26" i="39"/>
  <c r="AN27" i="39"/>
  <c r="AO27" i="39"/>
  <c r="AO6" i="39"/>
  <c r="AN6" i="39"/>
  <c r="M101" i="11" l="1"/>
  <c r="D161" i="11"/>
  <c r="M161" i="11" s="1"/>
  <c r="C160" i="11"/>
  <c r="L160" i="11" s="1"/>
  <c r="C156" i="11"/>
  <c r="L156" i="11" s="1"/>
  <c r="C152" i="11"/>
  <c r="L152" i="11" s="1"/>
  <c r="D149" i="11"/>
  <c r="M149" i="11" s="1"/>
  <c r="C148" i="11"/>
  <c r="L148" i="11" s="1"/>
  <c r="K108" i="11"/>
  <c r="N108" i="11" s="1"/>
  <c r="K104" i="11"/>
  <c r="N104" i="11" s="1"/>
  <c r="K100" i="11"/>
  <c r="N100" i="11" s="1"/>
  <c r="K92" i="11"/>
  <c r="N92" i="11" s="1"/>
  <c r="M106" i="11"/>
  <c r="M102" i="11"/>
  <c r="N110" i="11"/>
  <c r="N106" i="11"/>
  <c r="N102" i="11"/>
  <c r="N94" i="11"/>
  <c r="K98" i="11"/>
  <c r="N98" i="11" s="1"/>
  <c r="N90" i="11"/>
  <c r="Z7" i="39"/>
  <c r="AA7" i="39"/>
  <c r="Z8" i="39"/>
  <c r="AA8" i="39"/>
  <c r="Z9" i="39"/>
  <c r="AA9" i="39"/>
  <c r="Z10" i="39"/>
  <c r="AA10" i="39"/>
  <c r="Z11" i="39"/>
  <c r="AA11" i="39"/>
  <c r="Z12" i="39"/>
  <c r="AA12" i="39"/>
  <c r="Z13" i="39"/>
  <c r="AA13" i="39"/>
  <c r="Z14" i="39"/>
  <c r="AA14" i="39"/>
  <c r="Z15" i="39"/>
  <c r="AA15" i="39"/>
  <c r="Z16" i="39"/>
  <c r="AA16" i="39"/>
  <c r="Z17" i="39"/>
  <c r="AA17" i="39"/>
  <c r="Z18" i="39"/>
  <c r="AA18" i="39"/>
  <c r="Z19" i="39"/>
  <c r="AA19" i="39"/>
  <c r="Z20" i="39"/>
  <c r="AA20" i="39"/>
  <c r="Z21" i="39"/>
  <c r="AA21" i="39"/>
  <c r="Z22" i="39"/>
  <c r="AA22" i="39"/>
  <c r="Z23" i="39"/>
  <c r="AA23" i="39"/>
  <c r="Z24" i="39"/>
  <c r="AA24" i="39"/>
  <c r="Z25" i="39"/>
  <c r="AA25" i="39"/>
  <c r="Z26" i="39"/>
  <c r="AA26" i="39"/>
  <c r="Z27" i="39"/>
  <c r="AA27" i="39"/>
  <c r="AA6" i="39"/>
  <c r="Z6" i="39"/>
  <c r="L119" i="23"/>
  <c r="M119" i="23"/>
  <c r="N119" i="23"/>
  <c r="L120" i="23"/>
  <c r="M120" i="23"/>
  <c r="N120" i="23"/>
  <c r="L121" i="23"/>
  <c r="M121" i="23"/>
  <c r="N121" i="23"/>
  <c r="L122" i="23"/>
  <c r="M122" i="23"/>
  <c r="N122" i="23"/>
  <c r="L123" i="23"/>
  <c r="M123" i="23"/>
  <c r="N123" i="23"/>
  <c r="L124" i="23"/>
  <c r="M124" i="23"/>
  <c r="N124" i="23"/>
  <c r="L125" i="23"/>
  <c r="M125" i="23"/>
  <c r="N125" i="23"/>
  <c r="L126" i="23"/>
  <c r="M126" i="23"/>
  <c r="N126" i="23"/>
  <c r="L127" i="23"/>
  <c r="M127" i="23"/>
  <c r="N127" i="23"/>
  <c r="L128" i="23"/>
  <c r="M128" i="23"/>
  <c r="N128" i="23"/>
  <c r="L129" i="23"/>
  <c r="M129" i="23"/>
  <c r="N129" i="23"/>
  <c r="L130" i="23"/>
  <c r="M130" i="23"/>
  <c r="N130" i="23"/>
  <c r="L131" i="23"/>
  <c r="M131" i="23"/>
  <c r="N131" i="23"/>
  <c r="L132" i="23"/>
  <c r="M132" i="23"/>
  <c r="N132" i="23"/>
  <c r="L133" i="23"/>
  <c r="M133" i="23"/>
  <c r="N133" i="23"/>
  <c r="L134" i="23"/>
  <c r="M134" i="23"/>
  <c r="N134" i="23"/>
  <c r="L135" i="23"/>
  <c r="M135" i="23"/>
  <c r="N135" i="23"/>
  <c r="L136" i="23"/>
  <c r="M136" i="23"/>
  <c r="N136" i="23"/>
  <c r="L137" i="23"/>
  <c r="M137" i="23"/>
  <c r="N137" i="23"/>
  <c r="L138" i="23"/>
  <c r="M138" i="23"/>
  <c r="N138" i="23"/>
  <c r="L139" i="23"/>
  <c r="M139" i="23"/>
  <c r="N139" i="23"/>
  <c r="L140" i="23"/>
  <c r="M140" i="23"/>
  <c r="N140" i="23"/>
  <c r="M118" i="23"/>
  <c r="N118" i="23"/>
  <c r="L118" i="23"/>
  <c r="L35" i="23"/>
  <c r="M35" i="23"/>
  <c r="N35" i="23"/>
  <c r="L36" i="23"/>
  <c r="M36" i="23"/>
  <c r="N36" i="23"/>
  <c r="L37" i="23"/>
  <c r="M37" i="23"/>
  <c r="N37" i="23"/>
  <c r="L38" i="23"/>
  <c r="M38" i="23"/>
  <c r="N38" i="23"/>
  <c r="L39" i="23"/>
  <c r="M39" i="23"/>
  <c r="N39" i="23"/>
  <c r="L40" i="23"/>
  <c r="M40" i="23"/>
  <c r="N40" i="23"/>
  <c r="L41" i="23"/>
  <c r="M41" i="23"/>
  <c r="N41" i="23"/>
  <c r="L42" i="23"/>
  <c r="M42" i="23"/>
  <c r="N42" i="23"/>
  <c r="L43" i="23"/>
  <c r="M43" i="23"/>
  <c r="N43" i="23"/>
  <c r="L44" i="23"/>
  <c r="M44" i="23"/>
  <c r="N44" i="23"/>
  <c r="L45" i="23"/>
  <c r="M45" i="23"/>
  <c r="N45" i="23"/>
  <c r="L46" i="23"/>
  <c r="M46" i="23"/>
  <c r="N46" i="23"/>
  <c r="L47" i="23"/>
  <c r="M47" i="23"/>
  <c r="N47" i="23"/>
  <c r="L48" i="23"/>
  <c r="M48" i="23"/>
  <c r="N48" i="23"/>
  <c r="L49" i="23"/>
  <c r="M49" i="23"/>
  <c r="N49" i="23"/>
  <c r="L50" i="23"/>
  <c r="M50" i="23"/>
  <c r="N50" i="23"/>
  <c r="L51" i="23"/>
  <c r="M51" i="23"/>
  <c r="N51" i="23"/>
  <c r="L52" i="23"/>
  <c r="M52" i="23"/>
  <c r="N52" i="23"/>
  <c r="L53" i="23"/>
  <c r="M53" i="23"/>
  <c r="N53" i="23"/>
  <c r="L54" i="23"/>
  <c r="M54" i="23"/>
  <c r="N54" i="23"/>
  <c r="L55" i="23"/>
  <c r="M55" i="23"/>
  <c r="N55" i="23"/>
  <c r="L56" i="23"/>
  <c r="M56" i="23"/>
  <c r="N56" i="23"/>
  <c r="M34" i="23"/>
  <c r="N34" i="23"/>
  <c r="L34" i="23"/>
  <c r="EH8" i="35"/>
  <c r="EI8" i="35"/>
  <c r="EJ8" i="35"/>
  <c r="EH9" i="35"/>
  <c r="EI9" i="35"/>
  <c r="EJ9" i="35"/>
  <c r="EH10" i="35"/>
  <c r="EI10" i="35"/>
  <c r="EJ10" i="35"/>
  <c r="EH11" i="35"/>
  <c r="EI11" i="35"/>
  <c r="EJ11" i="35"/>
  <c r="EH12" i="35"/>
  <c r="EI12" i="35"/>
  <c r="EJ12" i="35"/>
  <c r="EH13" i="35"/>
  <c r="EI13" i="35"/>
  <c r="EJ13" i="35"/>
  <c r="EH14" i="35"/>
  <c r="EI14" i="35"/>
  <c r="EJ14" i="35"/>
  <c r="EH15" i="35"/>
  <c r="EI15" i="35"/>
  <c r="EJ15" i="35"/>
  <c r="EH16" i="35"/>
  <c r="EI16" i="35"/>
  <c r="EJ16" i="35"/>
  <c r="EH17" i="35"/>
  <c r="EI17" i="35"/>
  <c r="EJ17" i="35"/>
  <c r="EH18" i="35"/>
  <c r="EI18" i="35"/>
  <c r="EJ18" i="35"/>
  <c r="EH19" i="35"/>
  <c r="EI19" i="35"/>
  <c r="EJ19" i="35"/>
  <c r="EH20" i="35"/>
  <c r="EI20" i="35"/>
  <c r="EJ20" i="35"/>
  <c r="EH21" i="35"/>
  <c r="EI21" i="35"/>
  <c r="EJ21" i="35"/>
  <c r="EH22" i="35"/>
  <c r="EI22" i="35"/>
  <c r="EJ22" i="35"/>
  <c r="EH23" i="35"/>
  <c r="EI23" i="35"/>
  <c r="EJ23" i="35"/>
  <c r="EH24" i="35"/>
  <c r="EI24" i="35"/>
  <c r="EJ24" i="35"/>
  <c r="EH25" i="35"/>
  <c r="EI25" i="35"/>
  <c r="EJ25" i="35"/>
  <c r="EH26" i="35"/>
  <c r="EI26" i="35"/>
  <c r="EJ26" i="35"/>
  <c r="EH27" i="35"/>
  <c r="EI27" i="35"/>
  <c r="EJ27" i="35"/>
  <c r="EH28" i="35"/>
  <c r="EI28" i="35"/>
  <c r="EJ28" i="35"/>
  <c r="EH29" i="35"/>
  <c r="EI29" i="35"/>
  <c r="EJ29" i="35"/>
  <c r="EI7" i="35"/>
  <c r="EJ7" i="35"/>
  <c r="EH7" i="35"/>
  <c r="DT8" i="35"/>
  <c r="DU8" i="35"/>
  <c r="DV8" i="35"/>
  <c r="DT9" i="35"/>
  <c r="DU9" i="35"/>
  <c r="DV9" i="35"/>
  <c r="DT10" i="35"/>
  <c r="DU10" i="35"/>
  <c r="DV10" i="35"/>
  <c r="DT11" i="35"/>
  <c r="DU11" i="35"/>
  <c r="DV11" i="35"/>
  <c r="DT12" i="35"/>
  <c r="DU12" i="35"/>
  <c r="DV12" i="35"/>
  <c r="DT13" i="35"/>
  <c r="DU13" i="35"/>
  <c r="DV13" i="35"/>
  <c r="DT14" i="35"/>
  <c r="DU14" i="35"/>
  <c r="DV14" i="35"/>
  <c r="DT15" i="35"/>
  <c r="DU15" i="35"/>
  <c r="DV15" i="35"/>
  <c r="DT16" i="35"/>
  <c r="DU16" i="35"/>
  <c r="DV16" i="35"/>
  <c r="DT17" i="35"/>
  <c r="DU17" i="35"/>
  <c r="DV17" i="35"/>
  <c r="DT18" i="35"/>
  <c r="DU18" i="35"/>
  <c r="DV18" i="35"/>
  <c r="DT19" i="35"/>
  <c r="DU19" i="35"/>
  <c r="DV19" i="35"/>
  <c r="DT20" i="35"/>
  <c r="DU20" i="35"/>
  <c r="DV20" i="35"/>
  <c r="DT21" i="35"/>
  <c r="DU21" i="35"/>
  <c r="DV21" i="35"/>
  <c r="DT22" i="35"/>
  <c r="DU22" i="35"/>
  <c r="DV22" i="35"/>
  <c r="DT23" i="35"/>
  <c r="DU23" i="35"/>
  <c r="DV23" i="35"/>
  <c r="DT24" i="35"/>
  <c r="DU24" i="35"/>
  <c r="DV24" i="35"/>
  <c r="DT25" i="35"/>
  <c r="DU25" i="35"/>
  <c r="DV25" i="35"/>
  <c r="DT26" i="35"/>
  <c r="DU26" i="35"/>
  <c r="DV26" i="35"/>
  <c r="DT27" i="35"/>
  <c r="DU27" i="35"/>
  <c r="DV27" i="35"/>
  <c r="DT28" i="35"/>
  <c r="DU28" i="35"/>
  <c r="DV28" i="35"/>
  <c r="DT29" i="35"/>
  <c r="DU29" i="35"/>
  <c r="DV29" i="35"/>
  <c r="DU7" i="35"/>
  <c r="DV7" i="35"/>
  <c r="DT7" i="35"/>
  <c r="DF8" i="35"/>
  <c r="DG8" i="35"/>
  <c r="DH8" i="35"/>
  <c r="DF9" i="35"/>
  <c r="DG9" i="35"/>
  <c r="DH9" i="35"/>
  <c r="DF10" i="35"/>
  <c r="DG10" i="35"/>
  <c r="DH10" i="35"/>
  <c r="DF11" i="35"/>
  <c r="DG11" i="35"/>
  <c r="DH11" i="35"/>
  <c r="DF12" i="35"/>
  <c r="DG12" i="35"/>
  <c r="DH12" i="35"/>
  <c r="DF13" i="35"/>
  <c r="DG13" i="35"/>
  <c r="DH13" i="35"/>
  <c r="DF14" i="35"/>
  <c r="DG14" i="35"/>
  <c r="DH14" i="35"/>
  <c r="DF15" i="35"/>
  <c r="DG15" i="35"/>
  <c r="DH15" i="35"/>
  <c r="DF16" i="35"/>
  <c r="DG16" i="35"/>
  <c r="DH16" i="35"/>
  <c r="DF17" i="35"/>
  <c r="DG17" i="35"/>
  <c r="DH17" i="35"/>
  <c r="DF18" i="35"/>
  <c r="DG18" i="35"/>
  <c r="DH18" i="35"/>
  <c r="DF19" i="35"/>
  <c r="DG19" i="35"/>
  <c r="DH19" i="35"/>
  <c r="DF20" i="35"/>
  <c r="DG20" i="35"/>
  <c r="DH20" i="35"/>
  <c r="DF21" i="35"/>
  <c r="DG21" i="35"/>
  <c r="DH21" i="35"/>
  <c r="DF22" i="35"/>
  <c r="DG22" i="35"/>
  <c r="DH22" i="35"/>
  <c r="DF23" i="35"/>
  <c r="DG23" i="35"/>
  <c r="DH23" i="35"/>
  <c r="DF24" i="35"/>
  <c r="DG24" i="35"/>
  <c r="DH24" i="35"/>
  <c r="DF25" i="35"/>
  <c r="DG25" i="35"/>
  <c r="DH25" i="35"/>
  <c r="DF26" i="35"/>
  <c r="DG26" i="35"/>
  <c r="DH26" i="35"/>
  <c r="DF27" i="35"/>
  <c r="DG27" i="35"/>
  <c r="DH27" i="35"/>
  <c r="DF28" i="35"/>
  <c r="DG28" i="35"/>
  <c r="DH28" i="35"/>
  <c r="DF29" i="35"/>
  <c r="DG29" i="35"/>
  <c r="DH29" i="35"/>
  <c r="DG7" i="35"/>
  <c r="DH7" i="35"/>
  <c r="DF7" i="35"/>
  <c r="CR8" i="35"/>
  <c r="CS8" i="35"/>
  <c r="CT8" i="35"/>
  <c r="CR9" i="35"/>
  <c r="CS9" i="35"/>
  <c r="CT9" i="35"/>
  <c r="CR10" i="35"/>
  <c r="CS10" i="35"/>
  <c r="CT10" i="35"/>
  <c r="CR11" i="35"/>
  <c r="CS11" i="35"/>
  <c r="CT11" i="35"/>
  <c r="CR12" i="35"/>
  <c r="CS12" i="35"/>
  <c r="CT12" i="35"/>
  <c r="CR13" i="35"/>
  <c r="CS13" i="35"/>
  <c r="CT13" i="35"/>
  <c r="CR14" i="35"/>
  <c r="CS14" i="35"/>
  <c r="CT14" i="35"/>
  <c r="CR15" i="35"/>
  <c r="CS15" i="35"/>
  <c r="CT15" i="35"/>
  <c r="CR16" i="35"/>
  <c r="CS16" i="35"/>
  <c r="CT16" i="35"/>
  <c r="CR17" i="35"/>
  <c r="CS17" i="35"/>
  <c r="CT17" i="35"/>
  <c r="CR18" i="35"/>
  <c r="CS18" i="35"/>
  <c r="CT18" i="35"/>
  <c r="CR19" i="35"/>
  <c r="CS19" i="35"/>
  <c r="CT19" i="35"/>
  <c r="CR20" i="35"/>
  <c r="CS20" i="35"/>
  <c r="CT20" i="35"/>
  <c r="CR21" i="35"/>
  <c r="CS21" i="35"/>
  <c r="CT21" i="35"/>
  <c r="CR22" i="35"/>
  <c r="CS22" i="35"/>
  <c r="CT22" i="35"/>
  <c r="CR23" i="35"/>
  <c r="CS23" i="35"/>
  <c r="CT23" i="35"/>
  <c r="CR24" i="35"/>
  <c r="CS24" i="35"/>
  <c r="CT24" i="35"/>
  <c r="CR25" i="35"/>
  <c r="CS25" i="35"/>
  <c r="CT25" i="35"/>
  <c r="CR26" i="35"/>
  <c r="CS26" i="35"/>
  <c r="CT26" i="35"/>
  <c r="CR27" i="35"/>
  <c r="CS27" i="35"/>
  <c r="CT27" i="35"/>
  <c r="CR28" i="35"/>
  <c r="CS28" i="35"/>
  <c r="CT28" i="35"/>
  <c r="CR29" i="35"/>
  <c r="CS29" i="35"/>
  <c r="CT29" i="35"/>
  <c r="CS7" i="35"/>
  <c r="CT7" i="35"/>
  <c r="CR7" i="35"/>
  <c r="CD8" i="35"/>
  <c r="CE8" i="35"/>
  <c r="CF8" i="35"/>
  <c r="CD9" i="35"/>
  <c r="CE9" i="35"/>
  <c r="CF9" i="35"/>
  <c r="CD10" i="35"/>
  <c r="CE10" i="35"/>
  <c r="CF10" i="35"/>
  <c r="CD11" i="35"/>
  <c r="CE11" i="35"/>
  <c r="CF11" i="35"/>
  <c r="CD12" i="35"/>
  <c r="CE12" i="35"/>
  <c r="CF12" i="35"/>
  <c r="CD13" i="35"/>
  <c r="CE13" i="35"/>
  <c r="CF13" i="35"/>
  <c r="CD14" i="35"/>
  <c r="CE14" i="35"/>
  <c r="CF14" i="35"/>
  <c r="CD15" i="35"/>
  <c r="CE15" i="35"/>
  <c r="CF15" i="35"/>
  <c r="CD16" i="35"/>
  <c r="CE16" i="35"/>
  <c r="CF16" i="35"/>
  <c r="CD17" i="35"/>
  <c r="CE17" i="35"/>
  <c r="CF17" i="35"/>
  <c r="CD18" i="35"/>
  <c r="CE18" i="35"/>
  <c r="CF18" i="35"/>
  <c r="CD19" i="35"/>
  <c r="CE19" i="35"/>
  <c r="CF19" i="35"/>
  <c r="CD20" i="35"/>
  <c r="CE20" i="35"/>
  <c r="CF20" i="35"/>
  <c r="CD21" i="35"/>
  <c r="CE21" i="35"/>
  <c r="CF21" i="35"/>
  <c r="CD22" i="35"/>
  <c r="CE22" i="35"/>
  <c r="CF22" i="35"/>
  <c r="CD23" i="35"/>
  <c r="CE23" i="35"/>
  <c r="CF23" i="35"/>
  <c r="CD24" i="35"/>
  <c r="CE24" i="35"/>
  <c r="CF24" i="35"/>
  <c r="CD25" i="35"/>
  <c r="CE25" i="35"/>
  <c r="CF25" i="35"/>
  <c r="CD26" i="35"/>
  <c r="CE26" i="35"/>
  <c r="CF26" i="35"/>
  <c r="CD27" i="35"/>
  <c r="CE27" i="35"/>
  <c r="CF27" i="35"/>
  <c r="CD28" i="35"/>
  <c r="CE28" i="35"/>
  <c r="CF28" i="35"/>
  <c r="CD29" i="35"/>
  <c r="CE29" i="35"/>
  <c r="CF29" i="35"/>
  <c r="CE7" i="35"/>
  <c r="CF7" i="35"/>
  <c r="CD7" i="35"/>
  <c r="BQ7" i="35"/>
  <c r="BR7" i="35"/>
  <c r="BQ8" i="35"/>
  <c r="BR8" i="35"/>
  <c r="BQ9" i="35"/>
  <c r="BR9" i="35"/>
  <c r="BQ10" i="35"/>
  <c r="BR10" i="35"/>
  <c r="BQ11" i="35"/>
  <c r="BR11" i="35"/>
  <c r="BQ12" i="35"/>
  <c r="BR12" i="35"/>
  <c r="BQ13" i="35"/>
  <c r="BR13" i="35"/>
  <c r="BQ14" i="35"/>
  <c r="BR14" i="35"/>
  <c r="BQ15" i="35"/>
  <c r="BR15" i="35"/>
  <c r="BQ16" i="35"/>
  <c r="BR16" i="35"/>
  <c r="BQ17" i="35"/>
  <c r="BR17" i="35"/>
  <c r="BQ18" i="35"/>
  <c r="BR18" i="35"/>
  <c r="BQ19" i="35"/>
  <c r="BR19" i="35"/>
  <c r="BQ20" i="35"/>
  <c r="BR20" i="35"/>
  <c r="BQ21" i="35"/>
  <c r="BR21" i="35"/>
  <c r="BQ22" i="35"/>
  <c r="BR22" i="35"/>
  <c r="BQ23" i="35"/>
  <c r="BR23" i="35"/>
  <c r="BQ24" i="35"/>
  <c r="BR24" i="35"/>
  <c r="BQ25" i="35"/>
  <c r="BR25" i="35"/>
  <c r="BQ26" i="35"/>
  <c r="BR26" i="35"/>
  <c r="BQ27" i="35"/>
  <c r="BR27" i="35"/>
  <c r="BQ28" i="35"/>
  <c r="BR28" i="35"/>
  <c r="BQ29" i="35"/>
  <c r="BR29" i="35"/>
  <c r="BP8" i="35"/>
  <c r="BP9" i="35"/>
  <c r="BP10" i="35"/>
  <c r="BP11" i="35"/>
  <c r="BP12" i="35"/>
  <c r="BP13" i="35"/>
  <c r="BP14" i="35"/>
  <c r="BP15" i="35"/>
  <c r="BP16" i="35"/>
  <c r="BP17" i="35"/>
  <c r="BP18" i="35"/>
  <c r="BP19" i="35"/>
  <c r="BP20" i="35"/>
  <c r="BP21" i="35"/>
  <c r="BP22" i="35"/>
  <c r="BP23" i="35"/>
  <c r="BP24" i="35"/>
  <c r="BP25" i="35"/>
  <c r="BP26" i="35"/>
  <c r="BP27" i="35"/>
  <c r="BP28" i="35"/>
  <c r="BP29" i="35"/>
  <c r="BP7" i="35"/>
  <c r="BB29" i="35"/>
  <c r="BC29" i="35"/>
  <c r="BD29" i="35"/>
  <c r="BB8" i="35"/>
  <c r="BC8" i="35"/>
  <c r="BD8" i="35"/>
  <c r="BB9" i="35"/>
  <c r="BC9" i="35"/>
  <c r="BD9" i="35"/>
  <c r="BB10" i="35"/>
  <c r="BC10" i="35"/>
  <c r="BD10" i="35"/>
  <c r="BB11" i="35"/>
  <c r="BC11" i="35"/>
  <c r="BD11" i="35"/>
  <c r="BB12" i="35"/>
  <c r="BC12" i="35"/>
  <c r="BD12" i="35"/>
  <c r="BB13" i="35"/>
  <c r="BC13" i="35"/>
  <c r="BD13" i="35"/>
  <c r="BB14" i="35"/>
  <c r="BC14" i="35"/>
  <c r="BD14" i="35"/>
  <c r="BB15" i="35"/>
  <c r="BC15" i="35"/>
  <c r="BD15" i="35"/>
  <c r="BB16" i="35"/>
  <c r="BC16" i="35"/>
  <c r="BD16" i="35"/>
  <c r="BB17" i="35"/>
  <c r="BC17" i="35"/>
  <c r="BD17" i="35"/>
  <c r="BB18" i="35"/>
  <c r="BC18" i="35"/>
  <c r="BD18" i="35"/>
  <c r="BB19" i="35"/>
  <c r="BC19" i="35"/>
  <c r="BD19" i="35"/>
  <c r="BB20" i="35"/>
  <c r="BC20" i="35"/>
  <c r="BD20" i="35"/>
  <c r="BB21" i="35"/>
  <c r="BC21" i="35"/>
  <c r="BD21" i="35"/>
  <c r="BB22" i="35"/>
  <c r="BC22" i="35"/>
  <c r="BD22" i="35"/>
  <c r="BB23" i="35"/>
  <c r="BC23" i="35"/>
  <c r="BD23" i="35"/>
  <c r="BB24" i="35"/>
  <c r="BC24" i="35"/>
  <c r="BD24" i="35"/>
  <c r="BB25" i="35"/>
  <c r="BC25" i="35"/>
  <c r="BD25" i="35"/>
  <c r="BB26" i="35"/>
  <c r="BC26" i="35"/>
  <c r="BD26" i="35"/>
  <c r="BB27" i="35"/>
  <c r="BC27" i="35"/>
  <c r="BD27" i="35"/>
  <c r="BB28" i="35"/>
  <c r="BC28" i="35"/>
  <c r="BD28" i="35"/>
  <c r="BC7" i="35"/>
  <c r="BD7" i="35"/>
  <c r="BB7" i="35"/>
  <c r="AN8" i="35"/>
  <c r="AO8" i="35"/>
  <c r="AP8" i="35"/>
  <c r="AN9" i="35"/>
  <c r="AO9" i="35"/>
  <c r="AP9" i="35"/>
  <c r="AN10" i="35"/>
  <c r="AO10" i="35"/>
  <c r="AP10" i="35"/>
  <c r="AN11" i="35"/>
  <c r="AO11" i="35"/>
  <c r="AP11" i="35"/>
  <c r="AN12" i="35"/>
  <c r="AO12" i="35"/>
  <c r="AP12" i="35"/>
  <c r="AN13" i="35"/>
  <c r="AO13" i="35"/>
  <c r="AP13" i="35"/>
  <c r="AN14" i="35"/>
  <c r="AO14" i="35"/>
  <c r="AP14" i="35"/>
  <c r="AN15" i="35"/>
  <c r="AO15" i="35"/>
  <c r="AP15" i="35"/>
  <c r="AN16" i="35"/>
  <c r="AO16" i="35"/>
  <c r="AP16" i="35"/>
  <c r="AN17" i="35"/>
  <c r="AO17" i="35"/>
  <c r="AP17" i="35"/>
  <c r="AN18" i="35"/>
  <c r="AO18" i="35"/>
  <c r="AP18" i="35"/>
  <c r="AN19" i="35"/>
  <c r="AO19" i="35"/>
  <c r="AP19" i="35"/>
  <c r="AN20" i="35"/>
  <c r="AO20" i="35"/>
  <c r="AP20" i="35"/>
  <c r="AN21" i="35"/>
  <c r="AO21" i="35"/>
  <c r="AP21" i="35"/>
  <c r="AN22" i="35"/>
  <c r="AO22" i="35"/>
  <c r="AP22" i="35"/>
  <c r="AN23" i="35"/>
  <c r="AO23" i="35"/>
  <c r="AP23" i="35"/>
  <c r="AN24" i="35"/>
  <c r="AO24" i="35"/>
  <c r="AP24" i="35"/>
  <c r="AN25" i="35"/>
  <c r="AO25" i="35"/>
  <c r="AP25" i="35"/>
  <c r="AN26" i="35"/>
  <c r="AO26" i="35"/>
  <c r="AP26" i="35"/>
  <c r="AN27" i="35"/>
  <c r="AO27" i="35"/>
  <c r="AP27" i="35"/>
  <c r="AN28" i="35"/>
  <c r="AO28" i="35"/>
  <c r="AP28" i="35"/>
  <c r="AN29" i="35"/>
  <c r="AO29" i="35"/>
  <c r="AP29" i="35"/>
  <c r="AO7" i="35"/>
  <c r="AP7" i="35"/>
  <c r="AN7" i="35"/>
  <c r="AA7" i="35"/>
  <c r="AB7" i="35"/>
  <c r="AA8" i="35"/>
  <c r="AB8" i="35"/>
  <c r="AA9" i="35"/>
  <c r="AB9" i="35"/>
  <c r="AA10" i="35"/>
  <c r="AB10" i="35"/>
  <c r="AA11" i="35"/>
  <c r="AB11" i="35"/>
  <c r="AA12" i="35"/>
  <c r="AB12" i="35"/>
  <c r="AA13" i="35"/>
  <c r="AB13" i="35"/>
  <c r="AA14" i="35"/>
  <c r="AB14" i="35"/>
  <c r="AA15" i="35"/>
  <c r="AB15" i="35"/>
  <c r="AA16" i="35"/>
  <c r="AB16" i="35"/>
  <c r="AA17" i="35"/>
  <c r="AB17" i="35"/>
  <c r="AA18" i="35"/>
  <c r="AB18" i="35"/>
  <c r="AA19" i="35"/>
  <c r="AB19" i="35"/>
  <c r="AA20" i="35"/>
  <c r="AB20" i="35"/>
  <c r="AA21" i="35"/>
  <c r="AB21" i="35"/>
  <c r="AA22" i="35"/>
  <c r="AB22" i="35"/>
  <c r="AA23" i="35"/>
  <c r="AB23" i="35"/>
  <c r="AA24" i="35"/>
  <c r="AB24" i="35"/>
  <c r="AA25" i="35"/>
  <c r="AB25" i="35"/>
  <c r="AA26" i="35"/>
  <c r="AB26" i="35"/>
  <c r="AA27" i="35"/>
  <c r="AB27" i="35"/>
  <c r="AA28" i="35"/>
  <c r="AB28" i="35"/>
  <c r="AA29" i="35"/>
  <c r="AB29" i="35"/>
  <c r="Z8" i="35"/>
  <c r="Z9" i="35"/>
  <c r="Z10" i="35"/>
  <c r="Z11" i="35"/>
  <c r="Z12" i="35"/>
  <c r="Z13" i="35"/>
  <c r="Z14" i="35"/>
  <c r="Z15" i="35"/>
  <c r="Z16" i="35"/>
  <c r="Z17" i="35"/>
  <c r="Z18" i="35"/>
  <c r="Z19" i="35"/>
  <c r="Z20" i="35"/>
  <c r="Z21" i="35"/>
  <c r="Z22" i="35"/>
  <c r="Z23" i="35"/>
  <c r="Z24" i="35"/>
  <c r="Z25" i="35"/>
  <c r="Z26" i="35"/>
  <c r="Z27" i="35"/>
  <c r="Z28" i="35"/>
  <c r="Z29" i="35"/>
  <c r="Z7" i="35"/>
  <c r="L8" i="35"/>
  <c r="M8" i="35"/>
  <c r="N8" i="35"/>
  <c r="L9" i="35"/>
  <c r="M9" i="35"/>
  <c r="N9" i="35"/>
  <c r="L10" i="35"/>
  <c r="M10" i="35"/>
  <c r="N10" i="35"/>
  <c r="L11" i="35"/>
  <c r="M11" i="35"/>
  <c r="N11" i="35"/>
  <c r="L12" i="35"/>
  <c r="M12" i="35"/>
  <c r="N12" i="35"/>
  <c r="L13" i="35"/>
  <c r="M13" i="35"/>
  <c r="N13" i="35"/>
  <c r="L14" i="35"/>
  <c r="M14" i="35"/>
  <c r="N14" i="35"/>
  <c r="L15" i="35"/>
  <c r="M15" i="35"/>
  <c r="N15" i="35"/>
  <c r="L16" i="35"/>
  <c r="M16" i="35"/>
  <c r="N16" i="35"/>
  <c r="L17" i="35"/>
  <c r="M17" i="35"/>
  <c r="N17" i="35"/>
  <c r="L18" i="35"/>
  <c r="M18" i="35"/>
  <c r="N18" i="35"/>
  <c r="L19" i="35"/>
  <c r="M19" i="35"/>
  <c r="N19" i="35"/>
  <c r="L20" i="35"/>
  <c r="M20" i="35"/>
  <c r="N20" i="35"/>
  <c r="L21" i="35"/>
  <c r="M21" i="35"/>
  <c r="N21" i="35"/>
  <c r="L22" i="35"/>
  <c r="M22" i="35"/>
  <c r="N22" i="35"/>
  <c r="L23" i="35"/>
  <c r="M23" i="35"/>
  <c r="N23" i="35"/>
  <c r="L24" i="35"/>
  <c r="M24" i="35"/>
  <c r="N24" i="35"/>
  <c r="L25" i="35"/>
  <c r="M25" i="35"/>
  <c r="N25" i="35"/>
  <c r="L26" i="35"/>
  <c r="M26" i="35"/>
  <c r="N26" i="35"/>
  <c r="L27" i="35"/>
  <c r="M27" i="35"/>
  <c r="N27" i="35"/>
  <c r="L28" i="35"/>
  <c r="M28" i="35"/>
  <c r="N28" i="35"/>
  <c r="L29" i="35"/>
  <c r="M29" i="35"/>
  <c r="N29" i="35"/>
  <c r="M7" i="35"/>
  <c r="N7" i="35"/>
  <c r="L7" i="35"/>
  <c r="CR7" i="25"/>
  <c r="CS7" i="25"/>
  <c r="CT7" i="25"/>
  <c r="CR8" i="25"/>
  <c r="CS8" i="25"/>
  <c r="CT8" i="25"/>
  <c r="CR9" i="25"/>
  <c r="CS9" i="25"/>
  <c r="CT9" i="25"/>
  <c r="CR10" i="25"/>
  <c r="CS10" i="25"/>
  <c r="CT10" i="25"/>
  <c r="CR11" i="25"/>
  <c r="CS11" i="25"/>
  <c r="CT11" i="25"/>
  <c r="CR12" i="25"/>
  <c r="CS12" i="25"/>
  <c r="CT12" i="25"/>
  <c r="CR13" i="25"/>
  <c r="CS13" i="25"/>
  <c r="CT13" i="25"/>
  <c r="CR14" i="25"/>
  <c r="CS14" i="25"/>
  <c r="CT14" i="25"/>
  <c r="CR15" i="25"/>
  <c r="CS15" i="25"/>
  <c r="CT15" i="25"/>
  <c r="CR16" i="25"/>
  <c r="CS16" i="25"/>
  <c r="CT16" i="25"/>
  <c r="CR17" i="25"/>
  <c r="CS17" i="25"/>
  <c r="CT17" i="25"/>
  <c r="CR18" i="25"/>
  <c r="CS18" i="25"/>
  <c r="CT18" i="25"/>
  <c r="CR19" i="25"/>
  <c r="CS19" i="25"/>
  <c r="CT19" i="25"/>
  <c r="CR20" i="25"/>
  <c r="CS20" i="25"/>
  <c r="CT20" i="25"/>
  <c r="CR21" i="25"/>
  <c r="CS21" i="25"/>
  <c r="CT21" i="25"/>
  <c r="CR22" i="25"/>
  <c r="CS22" i="25"/>
  <c r="CT22" i="25"/>
  <c r="CR23" i="25"/>
  <c r="CS23" i="25"/>
  <c r="CT23" i="25"/>
  <c r="CR24" i="25"/>
  <c r="CS24" i="25"/>
  <c r="CT24" i="25"/>
  <c r="CR25" i="25"/>
  <c r="CS25" i="25"/>
  <c r="CT25" i="25"/>
  <c r="CR26" i="25"/>
  <c r="CS26" i="25"/>
  <c r="CT26" i="25"/>
  <c r="CR27" i="25"/>
  <c r="CS27" i="25"/>
  <c r="CT27" i="25"/>
  <c r="CR28" i="25"/>
  <c r="CS28" i="25"/>
  <c r="CT28" i="25"/>
  <c r="CS6" i="25"/>
  <c r="CT6" i="25"/>
  <c r="CR6" i="25"/>
  <c r="CD7" i="25"/>
  <c r="CE7" i="25"/>
  <c r="CF7" i="25"/>
  <c r="CD8" i="25"/>
  <c r="CE8" i="25"/>
  <c r="CF8" i="25"/>
  <c r="CD9" i="25"/>
  <c r="CE9" i="25"/>
  <c r="CF9" i="25"/>
  <c r="CD10" i="25"/>
  <c r="CE10" i="25"/>
  <c r="CF10" i="25"/>
  <c r="CD11" i="25"/>
  <c r="CE11" i="25"/>
  <c r="CF11" i="25"/>
  <c r="CD12" i="25"/>
  <c r="CE12" i="25"/>
  <c r="CF12" i="25"/>
  <c r="CD13" i="25"/>
  <c r="CE13" i="25"/>
  <c r="CF13" i="25"/>
  <c r="CD14" i="25"/>
  <c r="CE14" i="25"/>
  <c r="CF14" i="25"/>
  <c r="CD15" i="25"/>
  <c r="CE15" i="25"/>
  <c r="CF15" i="25"/>
  <c r="CD16" i="25"/>
  <c r="CE16" i="25"/>
  <c r="CF16" i="25"/>
  <c r="CD17" i="25"/>
  <c r="CE17" i="25"/>
  <c r="CF17" i="25"/>
  <c r="CD18" i="25"/>
  <c r="CE18" i="25"/>
  <c r="CF18" i="25"/>
  <c r="CD19" i="25"/>
  <c r="CE19" i="25"/>
  <c r="CF19" i="25"/>
  <c r="CD20" i="25"/>
  <c r="CE20" i="25"/>
  <c r="CF20" i="25"/>
  <c r="CD21" i="25"/>
  <c r="CE21" i="25"/>
  <c r="CF21" i="25"/>
  <c r="CD22" i="25"/>
  <c r="CE22" i="25"/>
  <c r="CF22" i="25"/>
  <c r="CD23" i="25"/>
  <c r="CE23" i="25"/>
  <c r="CF23" i="25"/>
  <c r="CD24" i="25"/>
  <c r="CE24" i="25"/>
  <c r="CF24" i="25"/>
  <c r="CD25" i="25"/>
  <c r="CE25" i="25"/>
  <c r="CF25" i="25"/>
  <c r="CD26" i="25"/>
  <c r="CE26" i="25"/>
  <c r="CF26" i="25"/>
  <c r="CD27" i="25"/>
  <c r="CE27" i="25"/>
  <c r="CF27" i="25"/>
  <c r="CD28" i="25"/>
  <c r="CE28" i="25"/>
  <c r="CF28" i="25"/>
  <c r="CE6" i="25"/>
  <c r="CF6" i="25"/>
  <c r="CD6" i="25"/>
  <c r="BP7" i="25"/>
  <c r="BQ7" i="25"/>
  <c r="BR7" i="25"/>
  <c r="BP8" i="25"/>
  <c r="BQ8" i="25"/>
  <c r="BR8" i="25"/>
  <c r="BP9" i="25"/>
  <c r="BQ9" i="25"/>
  <c r="BR9" i="25"/>
  <c r="BP10" i="25"/>
  <c r="BQ10" i="25"/>
  <c r="BR10" i="25"/>
  <c r="BP11" i="25"/>
  <c r="BQ11" i="25"/>
  <c r="BR11" i="25"/>
  <c r="BP12" i="25"/>
  <c r="BQ12" i="25"/>
  <c r="BR12" i="25"/>
  <c r="BP13" i="25"/>
  <c r="BQ13" i="25"/>
  <c r="BR13" i="25"/>
  <c r="BP14" i="25"/>
  <c r="BQ14" i="25"/>
  <c r="BR14" i="25"/>
  <c r="BP15" i="25"/>
  <c r="BQ15" i="25"/>
  <c r="BR15" i="25"/>
  <c r="BP16" i="25"/>
  <c r="BQ16" i="25"/>
  <c r="BR16" i="25"/>
  <c r="BP17" i="25"/>
  <c r="BQ17" i="25"/>
  <c r="BR17" i="25"/>
  <c r="BP18" i="25"/>
  <c r="BQ18" i="25"/>
  <c r="BR18" i="25"/>
  <c r="BP19" i="25"/>
  <c r="BQ19" i="25"/>
  <c r="BR19" i="25"/>
  <c r="BP20" i="25"/>
  <c r="BQ20" i="25"/>
  <c r="BR20" i="25"/>
  <c r="BP21" i="25"/>
  <c r="BQ21" i="25"/>
  <c r="BR21" i="25"/>
  <c r="BP22" i="25"/>
  <c r="BQ22" i="25"/>
  <c r="BR22" i="25"/>
  <c r="BP23" i="25"/>
  <c r="BQ23" i="25"/>
  <c r="BR23" i="25"/>
  <c r="BP24" i="25"/>
  <c r="BQ24" i="25"/>
  <c r="BR24" i="25"/>
  <c r="BP25" i="25"/>
  <c r="BQ25" i="25"/>
  <c r="BR25" i="25"/>
  <c r="BP26" i="25"/>
  <c r="BQ26" i="25"/>
  <c r="BR26" i="25"/>
  <c r="BP27" i="25"/>
  <c r="BQ27" i="25"/>
  <c r="BR27" i="25"/>
  <c r="BP28" i="25"/>
  <c r="BQ28" i="25"/>
  <c r="BR28" i="25"/>
  <c r="BQ6" i="25"/>
  <c r="BR6" i="25"/>
  <c r="BP6" i="25"/>
  <c r="BC6" i="25"/>
  <c r="BD6" i="25"/>
  <c r="BC7" i="25"/>
  <c r="BD7" i="25"/>
  <c r="BC8" i="25"/>
  <c r="BD8" i="25"/>
  <c r="BC9" i="25"/>
  <c r="BD9" i="25"/>
  <c r="BC10" i="25"/>
  <c r="BD10" i="25"/>
  <c r="BC11" i="25"/>
  <c r="BD11" i="25"/>
  <c r="BC12" i="25"/>
  <c r="BD12" i="25"/>
  <c r="BC13" i="25"/>
  <c r="BD13" i="25"/>
  <c r="BC14" i="25"/>
  <c r="BD14" i="25"/>
  <c r="BC15" i="25"/>
  <c r="BD15" i="25"/>
  <c r="BC16" i="25"/>
  <c r="BD16" i="25"/>
  <c r="BC17" i="25"/>
  <c r="BD17" i="25"/>
  <c r="BC18" i="25"/>
  <c r="BD18" i="25"/>
  <c r="BC19" i="25"/>
  <c r="BD19" i="25"/>
  <c r="BC20" i="25"/>
  <c r="BD20" i="25"/>
  <c r="BC21" i="25"/>
  <c r="BD21" i="25"/>
  <c r="BC22" i="25"/>
  <c r="BD22" i="25"/>
  <c r="BC23" i="25"/>
  <c r="BD23" i="25"/>
  <c r="BC24" i="25"/>
  <c r="BD24" i="25"/>
  <c r="BC25" i="25"/>
  <c r="BD25" i="25"/>
  <c r="BC26" i="25"/>
  <c r="BD26" i="25"/>
  <c r="BC27" i="25"/>
  <c r="BD27" i="25"/>
  <c r="BC28" i="25"/>
  <c r="BD28" i="25"/>
  <c r="BB7" i="25"/>
  <c r="BB8" i="25"/>
  <c r="BB9" i="25"/>
  <c r="BB10" i="25"/>
  <c r="BB11" i="25"/>
  <c r="BB12" i="25"/>
  <c r="BB13" i="25"/>
  <c r="BB14" i="25"/>
  <c r="BB15" i="25"/>
  <c r="BB16" i="25"/>
  <c r="BB17" i="25"/>
  <c r="BB18" i="25"/>
  <c r="BB19" i="25"/>
  <c r="BB20" i="25"/>
  <c r="BB21" i="25"/>
  <c r="BB22" i="25"/>
  <c r="BB23" i="25"/>
  <c r="BB24" i="25"/>
  <c r="BB25" i="25"/>
  <c r="BB26" i="25"/>
  <c r="BB27" i="25"/>
  <c r="BB28" i="25"/>
  <c r="BB6" i="25"/>
  <c r="AN7" i="25"/>
  <c r="AO7" i="25"/>
  <c r="AP7" i="25"/>
  <c r="AN8" i="25"/>
  <c r="AO8" i="25"/>
  <c r="AP8" i="25"/>
  <c r="AN9" i="25"/>
  <c r="AO9" i="25"/>
  <c r="AP9" i="25"/>
  <c r="AN10" i="25"/>
  <c r="AO10" i="25"/>
  <c r="AP10" i="25"/>
  <c r="AN11" i="25"/>
  <c r="AO11" i="25"/>
  <c r="AP11" i="25"/>
  <c r="AN12" i="25"/>
  <c r="AO12" i="25"/>
  <c r="AP12" i="25"/>
  <c r="AN13" i="25"/>
  <c r="AO13" i="25"/>
  <c r="AP13" i="25"/>
  <c r="AN14" i="25"/>
  <c r="AO14" i="25"/>
  <c r="AP14" i="25"/>
  <c r="AN15" i="25"/>
  <c r="AO15" i="25"/>
  <c r="AP15" i="25"/>
  <c r="AN16" i="25"/>
  <c r="AO16" i="25"/>
  <c r="AP16" i="25"/>
  <c r="AN17" i="25"/>
  <c r="AO17" i="25"/>
  <c r="AP17" i="25"/>
  <c r="AN18" i="25"/>
  <c r="AO18" i="25"/>
  <c r="AP18" i="25"/>
  <c r="AN19" i="25"/>
  <c r="AO19" i="25"/>
  <c r="AP19" i="25"/>
  <c r="AN20" i="25"/>
  <c r="AO20" i="25"/>
  <c r="AP20" i="25"/>
  <c r="AN21" i="25"/>
  <c r="AO21" i="25"/>
  <c r="AP21" i="25"/>
  <c r="AN22" i="25"/>
  <c r="AO22" i="25"/>
  <c r="AP22" i="25"/>
  <c r="AN23" i="25"/>
  <c r="AO23" i="25"/>
  <c r="AP23" i="25"/>
  <c r="AN24" i="25"/>
  <c r="AO24" i="25"/>
  <c r="AP24" i="25"/>
  <c r="AN25" i="25"/>
  <c r="AO25" i="25"/>
  <c r="AP25" i="25"/>
  <c r="AN26" i="25"/>
  <c r="AO26" i="25"/>
  <c r="AP26" i="25"/>
  <c r="AN27" i="25"/>
  <c r="AO27" i="25"/>
  <c r="AP27" i="25"/>
  <c r="AN28" i="25"/>
  <c r="AO28" i="25"/>
  <c r="AP28" i="25"/>
  <c r="AO6" i="25"/>
  <c r="AP6" i="25"/>
  <c r="AN6" i="25"/>
  <c r="AA6" i="25"/>
  <c r="AB6" i="25"/>
  <c r="AA7" i="25"/>
  <c r="AB7" i="25"/>
  <c r="AA8" i="25"/>
  <c r="AB8" i="25"/>
  <c r="AA9" i="25"/>
  <c r="AB9" i="25"/>
  <c r="AA10" i="25"/>
  <c r="AB10" i="25"/>
  <c r="AA11" i="25"/>
  <c r="AB11" i="25"/>
  <c r="AA12" i="25"/>
  <c r="AB12" i="25"/>
  <c r="AA13" i="25"/>
  <c r="AB13" i="25"/>
  <c r="AA14" i="25"/>
  <c r="AB14" i="25"/>
  <c r="AA15" i="25"/>
  <c r="AB15" i="25"/>
  <c r="AA16" i="25"/>
  <c r="AB16" i="25"/>
  <c r="AA17" i="25"/>
  <c r="AB17" i="25"/>
  <c r="AA18" i="25"/>
  <c r="AB18" i="25"/>
  <c r="AA19" i="25"/>
  <c r="AB19" i="25"/>
  <c r="AA20" i="25"/>
  <c r="AB20" i="25"/>
  <c r="AA21" i="25"/>
  <c r="AB21" i="25"/>
  <c r="AA22" i="25"/>
  <c r="AB22" i="25"/>
  <c r="AA23" i="25"/>
  <c r="AB23" i="25"/>
  <c r="AA24" i="25"/>
  <c r="AB24" i="25"/>
  <c r="AA25" i="25"/>
  <c r="AB25" i="25"/>
  <c r="AA26" i="25"/>
  <c r="AB26" i="25"/>
  <c r="AA27" i="25"/>
  <c r="AB27" i="25"/>
  <c r="Z7" i="25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6" i="25"/>
  <c r="L7" i="25"/>
  <c r="M7" i="25"/>
  <c r="N7" i="25"/>
  <c r="L8" i="25"/>
  <c r="M8" i="25"/>
  <c r="N8" i="25"/>
  <c r="L9" i="25"/>
  <c r="M9" i="25"/>
  <c r="N9" i="25"/>
  <c r="L10" i="25"/>
  <c r="M10" i="25"/>
  <c r="N10" i="25"/>
  <c r="L11" i="25"/>
  <c r="M11" i="25"/>
  <c r="N11" i="25"/>
  <c r="L12" i="25"/>
  <c r="M12" i="25"/>
  <c r="N12" i="25"/>
  <c r="L13" i="25"/>
  <c r="M13" i="25"/>
  <c r="N13" i="25"/>
  <c r="L14" i="25"/>
  <c r="M14" i="25"/>
  <c r="N14" i="25"/>
  <c r="L15" i="25"/>
  <c r="M15" i="25"/>
  <c r="N15" i="25"/>
  <c r="L16" i="25"/>
  <c r="M16" i="25"/>
  <c r="N16" i="25"/>
  <c r="L17" i="25"/>
  <c r="M17" i="25"/>
  <c r="N17" i="25"/>
  <c r="L18" i="25"/>
  <c r="M18" i="25"/>
  <c r="N18" i="25"/>
  <c r="L19" i="25"/>
  <c r="M19" i="25"/>
  <c r="N19" i="25"/>
  <c r="L20" i="25"/>
  <c r="M20" i="25"/>
  <c r="N20" i="25"/>
  <c r="L21" i="25"/>
  <c r="M21" i="25"/>
  <c r="N21" i="25"/>
  <c r="L22" i="25"/>
  <c r="M22" i="25"/>
  <c r="N22" i="25"/>
  <c r="L23" i="25"/>
  <c r="M23" i="25"/>
  <c r="N23" i="25"/>
  <c r="L24" i="25"/>
  <c r="M24" i="25"/>
  <c r="N24" i="25"/>
  <c r="L25" i="25"/>
  <c r="M25" i="25"/>
  <c r="N25" i="25"/>
  <c r="L26" i="25"/>
  <c r="M26" i="25"/>
  <c r="N26" i="25"/>
  <c r="L27" i="25"/>
  <c r="M27" i="25"/>
  <c r="N27" i="25"/>
  <c r="L28" i="25"/>
  <c r="M28" i="25"/>
  <c r="N28" i="25"/>
  <c r="M6" i="25"/>
  <c r="N6" i="25"/>
  <c r="L6" i="25"/>
  <c r="L7" i="34"/>
  <c r="M7" i="34"/>
  <c r="N7" i="34"/>
  <c r="L8" i="34"/>
  <c r="M8" i="34"/>
  <c r="N8" i="34"/>
  <c r="L9" i="34"/>
  <c r="M9" i="34"/>
  <c r="N9" i="34"/>
  <c r="L10" i="34"/>
  <c r="M10" i="34"/>
  <c r="N10" i="34"/>
  <c r="L11" i="34"/>
  <c r="M11" i="34"/>
  <c r="N11" i="34"/>
  <c r="L12" i="34"/>
  <c r="M12" i="34"/>
  <c r="N12" i="34"/>
  <c r="L13" i="34"/>
  <c r="M13" i="34"/>
  <c r="N13" i="34"/>
  <c r="L14" i="34"/>
  <c r="M14" i="34"/>
  <c r="N14" i="34"/>
  <c r="L15" i="34"/>
  <c r="M15" i="34"/>
  <c r="N15" i="34"/>
  <c r="L16" i="34"/>
  <c r="M16" i="34"/>
  <c r="N16" i="34"/>
  <c r="L17" i="34"/>
  <c r="M17" i="34"/>
  <c r="N17" i="34"/>
  <c r="L18" i="34"/>
  <c r="M18" i="34"/>
  <c r="N18" i="34"/>
  <c r="L19" i="34"/>
  <c r="M19" i="34"/>
  <c r="N19" i="34"/>
  <c r="L20" i="34"/>
  <c r="M20" i="34"/>
  <c r="N20" i="34"/>
  <c r="L21" i="34"/>
  <c r="M21" i="34"/>
  <c r="N21" i="34"/>
  <c r="L22" i="34"/>
  <c r="M22" i="34"/>
  <c r="N22" i="34"/>
  <c r="L23" i="34"/>
  <c r="M23" i="34"/>
  <c r="N23" i="34"/>
  <c r="L24" i="34"/>
  <c r="M24" i="34"/>
  <c r="N24" i="34"/>
  <c r="L25" i="34"/>
  <c r="M25" i="34"/>
  <c r="N25" i="34"/>
  <c r="L26" i="34"/>
  <c r="M26" i="34"/>
  <c r="N26" i="34"/>
  <c r="L27" i="34"/>
  <c r="M6" i="34"/>
  <c r="L91" i="34"/>
  <c r="M91" i="34"/>
  <c r="N91" i="34"/>
  <c r="L92" i="34"/>
  <c r="M92" i="34"/>
  <c r="N92" i="34"/>
  <c r="L93" i="34"/>
  <c r="M93" i="34"/>
  <c r="N93" i="34"/>
  <c r="L94" i="34"/>
  <c r="M94" i="34"/>
  <c r="N94" i="34"/>
  <c r="L95" i="34"/>
  <c r="M95" i="34"/>
  <c r="N95" i="34"/>
  <c r="L96" i="34"/>
  <c r="M96" i="34"/>
  <c r="N96" i="34"/>
  <c r="L97" i="34"/>
  <c r="M97" i="34"/>
  <c r="N97" i="34"/>
  <c r="L98" i="34"/>
  <c r="M98" i="34"/>
  <c r="N98" i="34"/>
  <c r="L99" i="34"/>
  <c r="M99" i="34"/>
  <c r="N99" i="34"/>
  <c r="L100" i="34"/>
  <c r="M100" i="34"/>
  <c r="N100" i="34"/>
  <c r="L101" i="34"/>
  <c r="M101" i="34"/>
  <c r="N101" i="34"/>
  <c r="L102" i="34"/>
  <c r="M102" i="34"/>
  <c r="N102" i="34"/>
  <c r="L103" i="34"/>
  <c r="M103" i="34"/>
  <c r="N103" i="34"/>
  <c r="L104" i="34"/>
  <c r="M104" i="34"/>
  <c r="N104" i="34"/>
  <c r="L105" i="34"/>
  <c r="M105" i="34"/>
  <c r="N105" i="34"/>
  <c r="L106" i="34"/>
  <c r="M106" i="34"/>
  <c r="N106" i="34"/>
  <c r="L107" i="34"/>
  <c r="M107" i="34"/>
  <c r="N107" i="34"/>
  <c r="L108" i="34"/>
  <c r="M108" i="34"/>
  <c r="N108" i="34"/>
  <c r="L109" i="34"/>
  <c r="M109" i="34"/>
  <c r="N109" i="34"/>
  <c r="L110" i="34"/>
  <c r="M110" i="34"/>
  <c r="N110" i="34"/>
  <c r="L111" i="34"/>
  <c r="M111" i="34"/>
  <c r="N111" i="34"/>
  <c r="L112" i="34"/>
  <c r="M112" i="34"/>
  <c r="N112" i="34"/>
  <c r="M90" i="34"/>
  <c r="N90" i="34"/>
  <c r="L90" i="34"/>
  <c r="L7" i="12"/>
  <c r="K7" i="12"/>
  <c r="L6" i="12"/>
  <c r="K6" i="12"/>
  <c r="G224" i="11"/>
  <c r="H224" i="11"/>
  <c r="F224" i="11"/>
  <c r="F203" i="11"/>
  <c r="G203" i="11"/>
  <c r="H203" i="11"/>
  <c r="F204" i="11"/>
  <c r="G204" i="11"/>
  <c r="H204" i="11"/>
  <c r="F205" i="11"/>
  <c r="G205" i="11"/>
  <c r="H205" i="11"/>
  <c r="F206" i="11"/>
  <c r="G206" i="11"/>
  <c r="H206" i="11"/>
  <c r="F207" i="11"/>
  <c r="G207" i="11"/>
  <c r="H207" i="11"/>
  <c r="F208" i="11"/>
  <c r="G208" i="11"/>
  <c r="H208" i="11"/>
  <c r="F209" i="11"/>
  <c r="G209" i="11"/>
  <c r="H209" i="11"/>
  <c r="F210" i="11"/>
  <c r="G210" i="11"/>
  <c r="H210" i="11"/>
  <c r="F211" i="11"/>
  <c r="G211" i="11"/>
  <c r="H211" i="11"/>
  <c r="F212" i="11"/>
  <c r="G212" i="11"/>
  <c r="H212" i="11"/>
  <c r="F213" i="11"/>
  <c r="G213" i="11"/>
  <c r="H213" i="11"/>
  <c r="F214" i="11"/>
  <c r="G214" i="11"/>
  <c r="H214" i="11"/>
  <c r="F215" i="11"/>
  <c r="G215" i="11"/>
  <c r="H215" i="11"/>
  <c r="F216" i="11"/>
  <c r="G216" i="11"/>
  <c r="H216" i="11"/>
  <c r="F217" i="11"/>
  <c r="G217" i="11"/>
  <c r="H217" i="11"/>
  <c r="F218" i="11"/>
  <c r="G218" i="11"/>
  <c r="H218" i="11"/>
  <c r="F219" i="11"/>
  <c r="G219" i="11"/>
  <c r="H219" i="11"/>
  <c r="F220" i="11"/>
  <c r="G220" i="11"/>
  <c r="H220" i="11"/>
  <c r="F221" i="11"/>
  <c r="G221" i="11"/>
  <c r="H221" i="11"/>
  <c r="F222" i="11"/>
  <c r="G222" i="11"/>
  <c r="H222" i="11"/>
  <c r="F223" i="11"/>
  <c r="G223" i="11"/>
  <c r="H223" i="11"/>
  <c r="H202" i="11"/>
  <c r="G202" i="11"/>
  <c r="F202" i="11"/>
  <c r="L56" i="11"/>
  <c r="L8" i="16"/>
  <c r="M8" i="16"/>
  <c r="N8" i="16"/>
  <c r="L9" i="16"/>
  <c r="M9" i="16"/>
  <c r="N9" i="16"/>
  <c r="L10" i="16"/>
  <c r="M10" i="16"/>
  <c r="N10" i="16"/>
  <c r="L11" i="16"/>
  <c r="M11" i="16"/>
  <c r="N11" i="16"/>
  <c r="L12" i="16"/>
  <c r="M12" i="16"/>
  <c r="N12" i="16"/>
  <c r="L13" i="16"/>
  <c r="M13" i="16"/>
  <c r="N13" i="16"/>
  <c r="L14" i="16"/>
  <c r="M14" i="16"/>
  <c r="N14" i="16"/>
  <c r="L15" i="16"/>
  <c r="M15" i="16"/>
  <c r="N15" i="16"/>
  <c r="L16" i="16"/>
  <c r="M16" i="16"/>
  <c r="N16" i="16"/>
  <c r="L17" i="16"/>
  <c r="M17" i="16"/>
  <c r="N17" i="16"/>
  <c r="L18" i="16"/>
  <c r="M18" i="16"/>
  <c r="N18" i="16"/>
  <c r="L19" i="16"/>
  <c r="M19" i="16"/>
  <c r="N19" i="16"/>
  <c r="L20" i="16"/>
  <c r="M20" i="16"/>
  <c r="N20" i="16"/>
  <c r="L21" i="16"/>
  <c r="M21" i="16"/>
  <c r="N21" i="16"/>
  <c r="L22" i="16"/>
  <c r="M22" i="16"/>
  <c r="N22" i="16"/>
  <c r="L23" i="16"/>
  <c r="M23" i="16"/>
  <c r="N23" i="16"/>
  <c r="L24" i="16"/>
  <c r="M24" i="16"/>
  <c r="N24" i="16"/>
  <c r="L25" i="16"/>
  <c r="M25" i="16"/>
  <c r="N25" i="16"/>
  <c r="L26" i="16"/>
  <c r="M26" i="16"/>
  <c r="N26" i="16"/>
  <c r="L27" i="16"/>
  <c r="M27" i="16"/>
  <c r="N27" i="16"/>
  <c r="L28" i="16"/>
  <c r="M28" i="16"/>
  <c r="N28" i="16"/>
  <c r="L29" i="16"/>
  <c r="M29" i="16"/>
  <c r="N29" i="16"/>
  <c r="M7" i="16"/>
  <c r="N7" i="16"/>
  <c r="L7" i="16"/>
  <c r="EH8" i="15"/>
  <c r="EI8" i="15"/>
  <c r="EJ8" i="15"/>
  <c r="EH9" i="15"/>
  <c r="EI9" i="15"/>
  <c r="EJ9" i="15"/>
  <c r="EH10" i="15"/>
  <c r="EI10" i="15"/>
  <c r="EJ10" i="15"/>
  <c r="EH11" i="15"/>
  <c r="EI11" i="15"/>
  <c r="EJ11" i="15"/>
  <c r="EH12" i="15"/>
  <c r="EI12" i="15"/>
  <c r="EJ12" i="15"/>
  <c r="EH13" i="15"/>
  <c r="EI13" i="15"/>
  <c r="EJ13" i="15"/>
  <c r="EH14" i="15"/>
  <c r="EI14" i="15"/>
  <c r="EJ14" i="15"/>
  <c r="EH15" i="15"/>
  <c r="EI15" i="15"/>
  <c r="EJ15" i="15"/>
  <c r="EH16" i="15"/>
  <c r="EI16" i="15"/>
  <c r="EJ16" i="15"/>
  <c r="EH17" i="15"/>
  <c r="EI17" i="15"/>
  <c r="EJ17" i="15"/>
  <c r="EH18" i="15"/>
  <c r="EI18" i="15"/>
  <c r="EJ18" i="15"/>
  <c r="EH19" i="15"/>
  <c r="EI19" i="15"/>
  <c r="EJ19" i="15"/>
  <c r="EH20" i="15"/>
  <c r="EI20" i="15"/>
  <c r="EJ20" i="15"/>
  <c r="EH21" i="15"/>
  <c r="EI21" i="15"/>
  <c r="EJ21" i="15"/>
  <c r="EH22" i="15"/>
  <c r="EI22" i="15"/>
  <c r="EJ22" i="15"/>
  <c r="EH23" i="15"/>
  <c r="EI23" i="15"/>
  <c r="EJ23" i="15"/>
  <c r="EH24" i="15"/>
  <c r="EI24" i="15"/>
  <c r="EJ24" i="15"/>
  <c r="EH25" i="15"/>
  <c r="EI25" i="15"/>
  <c r="EJ25" i="15"/>
  <c r="EH26" i="15"/>
  <c r="EI26" i="15"/>
  <c r="EJ26" i="15"/>
  <c r="EH27" i="15"/>
  <c r="EI27" i="15"/>
  <c r="EJ27" i="15"/>
  <c r="EH28" i="15"/>
  <c r="EI28" i="15"/>
  <c r="EJ28" i="15"/>
  <c r="EH29" i="15"/>
  <c r="EI29" i="15"/>
  <c r="EJ29" i="15"/>
  <c r="EI7" i="15"/>
  <c r="EJ7" i="15"/>
  <c r="EH7" i="15"/>
  <c r="DT8" i="15"/>
  <c r="DU8" i="15"/>
  <c r="DV8" i="15"/>
  <c r="DT9" i="15"/>
  <c r="DU9" i="15"/>
  <c r="DV9" i="15"/>
  <c r="DT10" i="15"/>
  <c r="DU10" i="15"/>
  <c r="DV10" i="15"/>
  <c r="DT11" i="15"/>
  <c r="DU11" i="15"/>
  <c r="DV11" i="15"/>
  <c r="DT12" i="15"/>
  <c r="DU12" i="15"/>
  <c r="DV12" i="15"/>
  <c r="DT13" i="15"/>
  <c r="DU13" i="15"/>
  <c r="DV13" i="15"/>
  <c r="DT14" i="15"/>
  <c r="DU14" i="15"/>
  <c r="DV14" i="15"/>
  <c r="DT15" i="15"/>
  <c r="DU15" i="15"/>
  <c r="DV15" i="15"/>
  <c r="DT16" i="15"/>
  <c r="DU16" i="15"/>
  <c r="DV16" i="15"/>
  <c r="DT17" i="15"/>
  <c r="DU17" i="15"/>
  <c r="DV17" i="15"/>
  <c r="DT18" i="15"/>
  <c r="DU18" i="15"/>
  <c r="DV18" i="15"/>
  <c r="DT19" i="15"/>
  <c r="DU19" i="15"/>
  <c r="DV19" i="15"/>
  <c r="DT20" i="15"/>
  <c r="DU20" i="15"/>
  <c r="DV20" i="15"/>
  <c r="DT21" i="15"/>
  <c r="DU21" i="15"/>
  <c r="DV21" i="15"/>
  <c r="DT22" i="15"/>
  <c r="DU22" i="15"/>
  <c r="DV22" i="15"/>
  <c r="DT23" i="15"/>
  <c r="DU23" i="15"/>
  <c r="DV23" i="15"/>
  <c r="DT24" i="15"/>
  <c r="DU24" i="15"/>
  <c r="DV24" i="15"/>
  <c r="DT25" i="15"/>
  <c r="DU25" i="15"/>
  <c r="DV25" i="15"/>
  <c r="DT26" i="15"/>
  <c r="DU26" i="15"/>
  <c r="DV26" i="15"/>
  <c r="DT27" i="15"/>
  <c r="DU27" i="15"/>
  <c r="DV27" i="15"/>
  <c r="DT28" i="15"/>
  <c r="DU28" i="15"/>
  <c r="DV28" i="15"/>
  <c r="DT29" i="15"/>
  <c r="DU29" i="15"/>
  <c r="DV29" i="15"/>
  <c r="DU7" i="15"/>
  <c r="DV7" i="15"/>
  <c r="DT7" i="15"/>
  <c r="DF8" i="15"/>
  <c r="DG8" i="15"/>
  <c r="DH8" i="15"/>
  <c r="DF9" i="15"/>
  <c r="DG9" i="15"/>
  <c r="DH9" i="15"/>
  <c r="DF10" i="15"/>
  <c r="DG10" i="15"/>
  <c r="DH10" i="15"/>
  <c r="DF11" i="15"/>
  <c r="DG11" i="15"/>
  <c r="DH11" i="15"/>
  <c r="DF12" i="15"/>
  <c r="DG12" i="15"/>
  <c r="DH12" i="15"/>
  <c r="DF13" i="15"/>
  <c r="DG13" i="15"/>
  <c r="DH13" i="15"/>
  <c r="DF14" i="15"/>
  <c r="DG14" i="15"/>
  <c r="DH14" i="15"/>
  <c r="DF15" i="15"/>
  <c r="DG15" i="15"/>
  <c r="DH15" i="15"/>
  <c r="DF16" i="15"/>
  <c r="DG16" i="15"/>
  <c r="DH16" i="15"/>
  <c r="DF17" i="15"/>
  <c r="DG17" i="15"/>
  <c r="DH17" i="15"/>
  <c r="DF18" i="15"/>
  <c r="DG18" i="15"/>
  <c r="DH18" i="15"/>
  <c r="DF19" i="15"/>
  <c r="DG19" i="15"/>
  <c r="DH19" i="15"/>
  <c r="DF20" i="15"/>
  <c r="DG20" i="15"/>
  <c r="DH20" i="15"/>
  <c r="DF21" i="15"/>
  <c r="DG21" i="15"/>
  <c r="DH21" i="15"/>
  <c r="DF22" i="15"/>
  <c r="DG22" i="15"/>
  <c r="DH22" i="15"/>
  <c r="DF23" i="15"/>
  <c r="DG23" i="15"/>
  <c r="DH23" i="15"/>
  <c r="DF24" i="15"/>
  <c r="DG24" i="15"/>
  <c r="DH24" i="15"/>
  <c r="DF25" i="15"/>
  <c r="DG25" i="15"/>
  <c r="DH25" i="15"/>
  <c r="DF26" i="15"/>
  <c r="DG26" i="15"/>
  <c r="DH26" i="15"/>
  <c r="DF27" i="15"/>
  <c r="DG27" i="15"/>
  <c r="DH27" i="15"/>
  <c r="DF28" i="15"/>
  <c r="DG28" i="15"/>
  <c r="DH28" i="15"/>
  <c r="DF29" i="15"/>
  <c r="DG29" i="15"/>
  <c r="DH29" i="15"/>
  <c r="DG7" i="15"/>
  <c r="DH7" i="15"/>
  <c r="DF7" i="15"/>
  <c r="CR8" i="15"/>
  <c r="CS8" i="15"/>
  <c r="CT8" i="15"/>
  <c r="CR9" i="15"/>
  <c r="CS9" i="15"/>
  <c r="CT9" i="15"/>
  <c r="CR10" i="15"/>
  <c r="CS10" i="15"/>
  <c r="CT10" i="15"/>
  <c r="CR11" i="15"/>
  <c r="CS11" i="15"/>
  <c r="CT11" i="15"/>
  <c r="CR12" i="15"/>
  <c r="CS12" i="15"/>
  <c r="CT12" i="15"/>
  <c r="CR13" i="15"/>
  <c r="CS13" i="15"/>
  <c r="CT13" i="15"/>
  <c r="CR14" i="15"/>
  <c r="CS14" i="15"/>
  <c r="CT14" i="15"/>
  <c r="CR15" i="15"/>
  <c r="CS15" i="15"/>
  <c r="CT15" i="15"/>
  <c r="CR16" i="15"/>
  <c r="CS16" i="15"/>
  <c r="CT16" i="15"/>
  <c r="CR17" i="15"/>
  <c r="CS17" i="15"/>
  <c r="CT17" i="15"/>
  <c r="CR18" i="15"/>
  <c r="CS18" i="15"/>
  <c r="CT18" i="15"/>
  <c r="CR19" i="15"/>
  <c r="CS19" i="15"/>
  <c r="CT19" i="15"/>
  <c r="CR20" i="15"/>
  <c r="CS20" i="15"/>
  <c r="CT20" i="15"/>
  <c r="CR21" i="15"/>
  <c r="CS21" i="15"/>
  <c r="CT21" i="15"/>
  <c r="CR22" i="15"/>
  <c r="CS22" i="15"/>
  <c r="CT22" i="15"/>
  <c r="CR23" i="15"/>
  <c r="CS23" i="15"/>
  <c r="CT23" i="15"/>
  <c r="CR24" i="15"/>
  <c r="CS24" i="15"/>
  <c r="CT24" i="15"/>
  <c r="CR25" i="15"/>
  <c r="CS25" i="15"/>
  <c r="CT25" i="15"/>
  <c r="CR26" i="15"/>
  <c r="CS26" i="15"/>
  <c r="CT26" i="15"/>
  <c r="CR27" i="15"/>
  <c r="CS27" i="15"/>
  <c r="CT27" i="15"/>
  <c r="CR28" i="15"/>
  <c r="CS28" i="15"/>
  <c r="CT28" i="15"/>
  <c r="CR29" i="15"/>
  <c r="CS29" i="15"/>
  <c r="CT29" i="15"/>
  <c r="CS7" i="15"/>
  <c r="CT7" i="15"/>
  <c r="CR7" i="15"/>
  <c r="CD8" i="15"/>
  <c r="CE8" i="15"/>
  <c r="CF8" i="15"/>
  <c r="CD9" i="15"/>
  <c r="CE9" i="15"/>
  <c r="CF9" i="15"/>
  <c r="CD10" i="15"/>
  <c r="CE10" i="15"/>
  <c r="CF10" i="15"/>
  <c r="CD11" i="15"/>
  <c r="CE11" i="15"/>
  <c r="CF11" i="15"/>
  <c r="CD12" i="15"/>
  <c r="CE12" i="15"/>
  <c r="CF12" i="15"/>
  <c r="CD13" i="15"/>
  <c r="CE13" i="15"/>
  <c r="CF13" i="15"/>
  <c r="CD14" i="15"/>
  <c r="CE14" i="15"/>
  <c r="CF14" i="15"/>
  <c r="CD15" i="15"/>
  <c r="CE15" i="15"/>
  <c r="CF15" i="15"/>
  <c r="CD16" i="15"/>
  <c r="CE16" i="15"/>
  <c r="CF16" i="15"/>
  <c r="CD17" i="15"/>
  <c r="CE17" i="15"/>
  <c r="CF17" i="15"/>
  <c r="CD18" i="15"/>
  <c r="CE18" i="15"/>
  <c r="CF18" i="15"/>
  <c r="CD19" i="15"/>
  <c r="CE19" i="15"/>
  <c r="CF19" i="15"/>
  <c r="CD20" i="15"/>
  <c r="CE20" i="15"/>
  <c r="CF20" i="15"/>
  <c r="CD21" i="15"/>
  <c r="CE21" i="15"/>
  <c r="CF21" i="15"/>
  <c r="CD22" i="15"/>
  <c r="CE22" i="15"/>
  <c r="CF22" i="15"/>
  <c r="CD23" i="15"/>
  <c r="CE23" i="15"/>
  <c r="CF23" i="15"/>
  <c r="CD24" i="15"/>
  <c r="CE24" i="15"/>
  <c r="CF24" i="15"/>
  <c r="CD25" i="15"/>
  <c r="CE25" i="15"/>
  <c r="CF25" i="15"/>
  <c r="CD26" i="15"/>
  <c r="CE26" i="15"/>
  <c r="CF26" i="15"/>
  <c r="CD27" i="15"/>
  <c r="CE27" i="15"/>
  <c r="CF27" i="15"/>
  <c r="CD28" i="15"/>
  <c r="CE28" i="15"/>
  <c r="CF28" i="15"/>
  <c r="CD29" i="15"/>
  <c r="CE29" i="15"/>
  <c r="CF29" i="15"/>
  <c r="CE7" i="15"/>
  <c r="CF7" i="15"/>
  <c r="CD7" i="15"/>
  <c r="BP8" i="15"/>
  <c r="BQ8" i="15"/>
  <c r="BR8" i="15"/>
  <c r="BP9" i="15"/>
  <c r="BQ9" i="15"/>
  <c r="BR9" i="15"/>
  <c r="BP10" i="15"/>
  <c r="BQ10" i="15"/>
  <c r="BR10" i="15"/>
  <c r="BP11" i="15"/>
  <c r="BQ11" i="15"/>
  <c r="BR11" i="15"/>
  <c r="BP12" i="15"/>
  <c r="BQ12" i="15"/>
  <c r="BR12" i="15"/>
  <c r="BP13" i="15"/>
  <c r="BQ13" i="15"/>
  <c r="BR13" i="15"/>
  <c r="BP14" i="15"/>
  <c r="BQ14" i="15"/>
  <c r="BR14" i="15"/>
  <c r="BP15" i="15"/>
  <c r="BQ15" i="15"/>
  <c r="BR15" i="15"/>
  <c r="BP16" i="15"/>
  <c r="BQ16" i="15"/>
  <c r="BR16" i="15"/>
  <c r="BP17" i="15"/>
  <c r="BQ17" i="15"/>
  <c r="BR17" i="15"/>
  <c r="BP18" i="15"/>
  <c r="BQ18" i="15"/>
  <c r="BR18" i="15"/>
  <c r="BP19" i="15"/>
  <c r="BQ19" i="15"/>
  <c r="BR19" i="15"/>
  <c r="BP20" i="15"/>
  <c r="BQ20" i="15"/>
  <c r="BR20" i="15"/>
  <c r="BP21" i="15"/>
  <c r="BQ21" i="15"/>
  <c r="BR21" i="15"/>
  <c r="BP22" i="15"/>
  <c r="BQ22" i="15"/>
  <c r="BR22" i="15"/>
  <c r="BP23" i="15"/>
  <c r="BQ23" i="15"/>
  <c r="BR23" i="15"/>
  <c r="BP24" i="15"/>
  <c r="BQ24" i="15"/>
  <c r="BR24" i="15"/>
  <c r="BP25" i="15"/>
  <c r="BQ25" i="15"/>
  <c r="BR25" i="15"/>
  <c r="BP26" i="15"/>
  <c r="BQ26" i="15"/>
  <c r="BR26" i="15"/>
  <c r="BP27" i="15"/>
  <c r="BQ27" i="15"/>
  <c r="BR27" i="15"/>
  <c r="BP28" i="15"/>
  <c r="BQ28" i="15"/>
  <c r="BR28" i="15"/>
  <c r="BP29" i="15"/>
  <c r="BQ29" i="15"/>
  <c r="BR29" i="15"/>
  <c r="BQ7" i="15"/>
  <c r="BR7" i="15"/>
  <c r="BP7" i="15"/>
  <c r="BB8" i="15"/>
  <c r="BC8" i="15"/>
  <c r="BD8" i="15"/>
  <c r="BB9" i="15"/>
  <c r="BC9" i="15"/>
  <c r="BD9" i="15"/>
  <c r="BB10" i="15"/>
  <c r="BC10" i="15"/>
  <c r="BD10" i="15"/>
  <c r="BB11" i="15"/>
  <c r="BC11" i="15"/>
  <c r="BD11" i="15"/>
  <c r="BB12" i="15"/>
  <c r="BC12" i="15"/>
  <c r="BD12" i="15"/>
  <c r="BB13" i="15"/>
  <c r="BC13" i="15"/>
  <c r="BD13" i="15"/>
  <c r="BB14" i="15"/>
  <c r="BC14" i="15"/>
  <c r="BD14" i="15"/>
  <c r="BB15" i="15"/>
  <c r="BC15" i="15"/>
  <c r="BD15" i="15"/>
  <c r="BB16" i="15"/>
  <c r="BC16" i="15"/>
  <c r="BD16" i="15"/>
  <c r="BB17" i="15"/>
  <c r="BC17" i="15"/>
  <c r="BD17" i="15"/>
  <c r="BB18" i="15"/>
  <c r="BC18" i="15"/>
  <c r="BD18" i="15"/>
  <c r="BB19" i="15"/>
  <c r="BC19" i="15"/>
  <c r="BD19" i="15"/>
  <c r="BB20" i="15"/>
  <c r="BC20" i="15"/>
  <c r="BD20" i="15"/>
  <c r="BB21" i="15"/>
  <c r="BC21" i="15"/>
  <c r="BD21" i="15"/>
  <c r="BB22" i="15"/>
  <c r="BC22" i="15"/>
  <c r="BD22" i="15"/>
  <c r="BB23" i="15"/>
  <c r="BC23" i="15"/>
  <c r="BD23" i="15"/>
  <c r="BB24" i="15"/>
  <c r="BC24" i="15"/>
  <c r="BD24" i="15"/>
  <c r="BB25" i="15"/>
  <c r="BC25" i="15"/>
  <c r="BD25" i="15"/>
  <c r="BB26" i="15"/>
  <c r="BC26" i="15"/>
  <c r="BD26" i="15"/>
  <c r="BB27" i="15"/>
  <c r="BC27" i="15"/>
  <c r="BD27" i="15"/>
  <c r="BB28" i="15"/>
  <c r="BC28" i="15"/>
  <c r="BD28" i="15"/>
  <c r="BB29" i="15"/>
  <c r="BC29" i="15"/>
  <c r="BD29" i="15"/>
  <c r="BC7" i="15"/>
  <c r="BD7" i="15"/>
  <c r="BB7" i="15"/>
  <c r="AN8" i="15"/>
  <c r="AO8" i="15"/>
  <c r="AP8" i="15"/>
  <c r="AN9" i="15"/>
  <c r="AO9" i="15"/>
  <c r="AP9" i="15"/>
  <c r="AN10" i="15"/>
  <c r="AO10" i="15"/>
  <c r="AP10" i="15"/>
  <c r="AN11" i="15"/>
  <c r="AO11" i="15"/>
  <c r="AP11" i="15"/>
  <c r="AN12" i="15"/>
  <c r="AO12" i="15"/>
  <c r="AP12" i="15"/>
  <c r="AN13" i="15"/>
  <c r="AO13" i="15"/>
  <c r="AP13" i="15"/>
  <c r="AN14" i="15"/>
  <c r="AO14" i="15"/>
  <c r="AP14" i="15"/>
  <c r="AN15" i="15"/>
  <c r="AO15" i="15"/>
  <c r="AP15" i="15"/>
  <c r="AN16" i="15"/>
  <c r="AO16" i="15"/>
  <c r="AP16" i="15"/>
  <c r="AN17" i="15"/>
  <c r="AO17" i="15"/>
  <c r="AP17" i="15"/>
  <c r="AN18" i="15"/>
  <c r="AO18" i="15"/>
  <c r="AP18" i="15"/>
  <c r="AN19" i="15"/>
  <c r="AO19" i="15"/>
  <c r="AP19" i="15"/>
  <c r="AN20" i="15"/>
  <c r="AO20" i="15"/>
  <c r="AP20" i="15"/>
  <c r="AN21" i="15"/>
  <c r="AO21" i="15"/>
  <c r="AP21" i="15"/>
  <c r="AN22" i="15"/>
  <c r="AO22" i="15"/>
  <c r="AP22" i="15"/>
  <c r="AN23" i="15"/>
  <c r="AO23" i="15"/>
  <c r="AP23" i="15"/>
  <c r="AN24" i="15"/>
  <c r="AO24" i="15"/>
  <c r="AP24" i="15"/>
  <c r="AN25" i="15"/>
  <c r="AO25" i="15"/>
  <c r="AP25" i="15"/>
  <c r="AN26" i="15"/>
  <c r="AO26" i="15"/>
  <c r="AP26" i="15"/>
  <c r="AN27" i="15"/>
  <c r="AO27" i="15"/>
  <c r="AP27" i="15"/>
  <c r="AN28" i="15"/>
  <c r="AO28" i="15"/>
  <c r="AP28" i="15"/>
  <c r="AN29" i="15"/>
  <c r="AO29" i="15"/>
  <c r="AP29" i="15"/>
  <c r="AO7" i="15"/>
  <c r="AP7" i="15"/>
  <c r="AN7" i="15"/>
  <c r="Z8" i="15"/>
  <c r="AA8" i="15"/>
  <c r="AB8" i="15"/>
  <c r="Z9" i="15"/>
  <c r="AA9" i="15"/>
  <c r="AB9" i="15"/>
  <c r="Z10" i="15"/>
  <c r="AA10" i="15"/>
  <c r="AB10" i="15"/>
  <c r="Z11" i="15"/>
  <c r="AA11" i="15"/>
  <c r="AB11" i="15"/>
  <c r="Z12" i="15"/>
  <c r="AA12" i="15"/>
  <c r="AB12" i="15"/>
  <c r="Z13" i="15"/>
  <c r="AA13" i="15"/>
  <c r="AB13" i="15"/>
  <c r="Z14" i="15"/>
  <c r="AA14" i="15"/>
  <c r="AB14" i="15"/>
  <c r="Z15" i="15"/>
  <c r="AA15" i="15"/>
  <c r="AB15" i="15"/>
  <c r="Z16" i="15"/>
  <c r="AA16" i="15"/>
  <c r="AB16" i="15"/>
  <c r="Z17" i="15"/>
  <c r="AA17" i="15"/>
  <c r="AB17" i="15"/>
  <c r="Z18" i="15"/>
  <c r="AA18" i="15"/>
  <c r="AB18" i="15"/>
  <c r="Z19" i="15"/>
  <c r="AA19" i="15"/>
  <c r="AB19" i="15"/>
  <c r="Z20" i="15"/>
  <c r="AA20" i="15"/>
  <c r="AB20" i="15"/>
  <c r="Z21" i="15"/>
  <c r="AA21" i="15"/>
  <c r="AB21" i="15"/>
  <c r="Z22" i="15"/>
  <c r="AA22" i="15"/>
  <c r="AB22" i="15"/>
  <c r="Z23" i="15"/>
  <c r="AA23" i="15"/>
  <c r="AB23" i="15"/>
  <c r="Z24" i="15"/>
  <c r="AA24" i="15"/>
  <c r="AB24" i="15"/>
  <c r="Z25" i="15"/>
  <c r="AA25" i="15"/>
  <c r="AB25" i="15"/>
  <c r="Z26" i="15"/>
  <c r="AA26" i="15"/>
  <c r="AB26" i="15"/>
  <c r="Z27" i="15"/>
  <c r="AA27" i="15"/>
  <c r="AB27" i="15"/>
  <c r="Z28" i="15"/>
  <c r="AA28" i="15"/>
  <c r="AB28" i="15"/>
  <c r="Z29" i="15"/>
  <c r="AA29" i="15"/>
  <c r="AB29" i="15"/>
  <c r="AA7" i="15"/>
  <c r="AB7" i="15"/>
  <c r="Z7" i="15"/>
  <c r="L8" i="15"/>
  <c r="M8" i="15"/>
  <c r="N8" i="15"/>
  <c r="L9" i="15"/>
  <c r="M9" i="15"/>
  <c r="N9" i="15"/>
  <c r="L10" i="15"/>
  <c r="M10" i="15"/>
  <c r="N10" i="15"/>
  <c r="L11" i="15"/>
  <c r="M11" i="15"/>
  <c r="N11" i="15"/>
  <c r="L12" i="15"/>
  <c r="M12" i="15"/>
  <c r="N12" i="15"/>
  <c r="L13" i="15"/>
  <c r="M13" i="15"/>
  <c r="N13" i="15"/>
  <c r="L14" i="15"/>
  <c r="M14" i="15"/>
  <c r="N14" i="15"/>
  <c r="L15" i="15"/>
  <c r="M15" i="15"/>
  <c r="N15" i="15"/>
  <c r="L16" i="15"/>
  <c r="M16" i="15"/>
  <c r="N16" i="15"/>
  <c r="L17" i="15"/>
  <c r="M17" i="15"/>
  <c r="N17" i="15"/>
  <c r="L18" i="15"/>
  <c r="M18" i="15"/>
  <c r="N18" i="15"/>
  <c r="L19" i="15"/>
  <c r="M19" i="15"/>
  <c r="N19" i="15"/>
  <c r="L20" i="15"/>
  <c r="M20" i="15"/>
  <c r="N20" i="15"/>
  <c r="L21" i="15"/>
  <c r="M21" i="15"/>
  <c r="N21" i="15"/>
  <c r="L22" i="15"/>
  <c r="M22" i="15"/>
  <c r="N22" i="15"/>
  <c r="L23" i="15"/>
  <c r="M23" i="15"/>
  <c r="N23" i="15"/>
  <c r="L24" i="15"/>
  <c r="M24" i="15"/>
  <c r="N24" i="15"/>
  <c r="L25" i="15"/>
  <c r="M25" i="15"/>
  <c r="N25" i="15"/>
  <c r="L26" i="15"/>
  <c r="M26" i="15"/>
  <c r="N26" i="15"/>
  <c r="L27" i="15"/>
  <c r="M27" i="15"/>
  <c r="N27" i="15"/>
  <c r="L28" i="15"/>
  <c r="M28" i="15"/>
  <c r="N28" i="15"/>
  <c r="L29" i="15"/>
  <c r="M29" i="15"/>
  <c r="N29" i="15"/>
  <c r="M7" i="15"/>
  <c r="N7" i="15"/>
  <c r="L7" i="15"/>
  <c r="M29" i="13"/>
  <c r="L8" i="13"/>
  <c r="M8" i="13"/>
  <c r="L9" i="13"/>
  <c r="M9" i="13"/>
  <c r="L10" i="13"/>
  <c r="M10" i="13"/>
  <c r="L11" i="13"/>
  <c r="M11" i="13"/>
  <c r="L12" i="13"/>
  <c r="M12" i="13"/>
  <c r="L13" i="13"/>
  <c r="M13" i="13"/>
  <c r="L14" i="13"/>
  <c r="M14" i="13"/>
  <c r="L15" i="13"/>
  <c r="M15" i="13"/>
  <c r="L16" i="13"/>
  <c r="M16" i="13"/>
  <c r="L17" i="13"/>
  <c r="M17" i="13"/>
  <c r="L18" i="13"/>
  <c r="M18" i="13"/>
  <c r="L19" i="13"/>
  <c r="M19" i="13"/>
  <c r="L20" i="13"/>
  <c r="M20" i="13"/>
  <c r="L21" i="13"/>
  <c r="M21" i="13"/>
  <c r="L22" i="13"/>
  <c r="M22" i="13"/>
  <c r="L23" i="13"/>
  <c r="M23" i="13"/>
  <c r="L24" i="13"/>
  <c r="M24" i="13"/>
  <c r="L25" i="13"/>
  <c r="M25" i="13"/>
  <c r="L26" i="13"/>
  <c r="M26" i="13"/>
  <c r="L27" i="13"/>
  <c r="M27" i="13"/>
  <c r="L28" i="13"/>
  <c r="M28" i="13"/>
  <c r="L29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M7" i="13"/>
  <c r="N7" i="13"/>
  <c r="L7" i="13"/>
  <c r="I38" i="33"/>
  <c r="J38" i="33"/>
  <c r="H38" i="33"/>
  <c r="I37" i="33"/>
  <c r="J37" i="33"/>
  <c r="H37" i="33"/>
  <c r="C38" i="33"/>
  <c r="B38" i="33"/>
  <c r="E39" i="33"/>
  <c r="F39" i="33"/>
  <c r="G39" i="33"/>
  <c r="H39" i="33"/>
  <c r="I39" i="33"/>
  <c r="J39" i="33"/>
  <c r="D38" i="33"/>
  <c r="D31" i="33"/>
  <c r="D30" i="33"/>
  <c r="D29" i="33"/>
  <c r="C29" i="33"/>
  <c r="B30" i="33"/>
  <c r="B29" i="33"/>
  <c r="I22" i="33"/>
  <c r="J22" i="33" s="1"/>
  <c r="J23" i="33" s="1"/>
  <c r="H22" i="33"/>
  <c r="H23" i="33" s="1"/>
  <c r="D22" i="33"/>
  <c r="C22" i="33"/>
  <c r="B22" i="33"/>
  <c r="G23" i="33"/>
  <c r="J21" i="33"/>
  <c r="Z28" i="39" l="1"/>
  <c r="AA28" i="39"/>
  <c r="I23" i="33"/>
  <c r="B23" i="33" l="1"/>
  <c r="B37" i="33" s="1"/>
  <c r="F23" i="12"/>
  <c r="E23" i="12"/>
  <c r="F22" i="12"/>
  <c r="E22" i="12"/>
  <c r="E14" i="12"/>
  <c r="G7" i="12"/>
  <c r="G23" i="12" s="1"/>
  <c r="G6" i="12"/>
  <c r="G22" i="12" s="1"/>
  <c r="D7" i="12"/>
  <c r="D6" i="12"/>
  <c r="M7" i="12" l="1"/>
  <c r="M6" i="12"/>
  <c r="B14" i="12"/>
  <c r="B39" i="33"/>
  <c r="L35" i="11"/>
  <c r="M35" i="11"/>
  <c r="N35" i="11"/>
  <c r="L36" i="11"/>
  <c r="M36" i="11"/>
  <c r="N36" i="11"/>
  <c r="L37" i="11"/>
  <c r="M37" i="11"/>
  <c r="N37" i="11"/>
  <c r="L38" i="11"/>
  <c r="M38" i="11"/>
  <c r="N38" i="11"/>
  <c r="L39" i="11"/>
  <c r="M39" i="11"/>
  <c r="N39" i="11"/>
  <c r="L40" i="11"/>
  <c r="M40" i="11"/>
  <c r="N40" i="11"/>
  <c r="L41" i="11"/>
  <c r="M41" i="11"/>
  <c r="N41" i="11"/>
  <c r="L42" i="11"/>
  <c r="M42" i="11"/>
  <c r="N42" i="11"/>
  <c r="L43" i="11"/>
  <c r="M43" i="11"/>
  <c r="N43" i="11"/>
  <c r="L44" i="11"/>
  <c r="M44" i="11"/>
  <c r="N44" i="11"/>
  <c r="L45" i="11"/>
  <c r="M45" i="11"/>
  <c r="N45" i="11"/>
  <c r="L46" i="11"/>
  <c r="M46" i="11"/>
  <c r="N46" i="11"/>
  <c r="L47" i="11"/>
  <c r="M47" i="11"/>
  <c r="N47" i="11"/>
  <c r="L48" i="11"/>
  <c r="M48" i="11"/>
  <c r="N48" i="11"/>
  <c r="L49" i="11"/>
  <c r="M49" i="11"/>
  <c r="N49" i="11"/>
  <c r="L50" i="11"/>
  <c r="M50" i="11"/>
  <c r="N50" i="11"/>
  <c r="L51" i="11"/>
  <c r="M51" i="11"/>
  <c r="N51" i="11"/>
  <c r="L52" i="11"/>
  <c r="M52" i="11"/>
  <c r="N52" i="11"/>
  <c r="L53" i="11"/>
  <c r="M53" i="11"/>
  <c r="N53" i="11"/>
  <c r="L54" i="11"/>
  <c r="M54" i="11"/>
  <c r="N54" i="11"/>
  <c r="L55" i="11"/>
  <c r="M55" i="11"/>
  <c r="N55" i="11"/>
  <c r="M56" i="11"/>
  <c r="N56" i="11"/>
  <c r="M34" i="11"/>
  <c r="N34" i="11"/>
  <c r="L34" i="11"/>
  <c r="L7" i="11"/>
  <c r="M7" i="11"/>
  <c r="N7" i="11"/>
  <c r="L8" i="11"/>
  <c r="M8" i="11"/>
  <c r="N8" i="11"/>
  <c r="L9" i="11"/>
  <c r="M9" i="11"/>
  <c r="N9" i="11"/>
  <c r="L10" i="11"/>
  <c r="M10" i="11"/>
  <c r="N10" i="11"/>
  <c r="L11" i="11"/>
  <c r="M11" i="11"/>
  <c r="N11" i="11"/>
  <c r="L12" i="11"/>
  <c r="M12" i="11"/>
  <c r="N12" i="11"/>
  <c r="L13" i="11"/>
  <c r="M13" i="11"/>
  <c r="N13" i="11"/>
  <c r="L14" i="11"/>
  <c r="M14" i="11"/>
  <c r="N14" i="11"/>
  <c r="L15" i="11"/>
  <c r="M15" i="11"/>
  <c r="N15" i="11"/>
  <c r="L16" i="11"/>
  <c r="M16" i="11"/>
  <c r="N16" i="11"/>
  <c r="L17" i="11"/>
  <c r="M17" i="11"/>
  <c r="N17" i="11"/>
  <c r="L18" i="11"/>
  <c r="M18" i="11"/>
  <c r="N18" i="11"/>
  <c r="L19" i="11"/>
  <c r="M19" i="11"/>
  <c r="N19" i="11"/>
  <c r="L20" i="11"/>
  <c r="M20" i="11"/>
  <c r="N20" i="11"/>
  <c r="L21" i="11"/>
  <c r="M21" i="11"/>
  <c r="N21" i="11"/>
  <c r="L22" i="11"/>
  <c r="M22" i="11"/>
  <c r="N22" i="11"/>
  <c r="L23" i="11"/>
  <c r="M23" i="11"/>
  <c r="N23" i="11"/>
  <c r="L24" i="11"/>
  <c r="M24" i="11"/>
  <c r="N24" i="11"/>
  <c r="L25" i="11"/>
  <c r="M25" i="11"/>
  <c r="N25" i="11"/>
  <c r="L26" i="11"/>
  <c r="M26" i="11"/>
  <c r="N26" i="11"/>
  <c r="L27" i="11"/>
  <c r="M27" i="11"/>
  <c r="N27" i="11"/>
  <c r="L28" i="11"/>
  <c r="M6" i="11"/>
  <c r="N6" i="11"/>
  <c r="L6" i="11"/>
  <c r="H15" i="12"/>
  <c r="I15" i="12"/>
  <c r="I14" i="12"/>
  <c r="H14" i="12"/>
  <c r="H22" i="12" s="1"/>
  <c r="C15" i="12"/>
  <c r="C23" i="12" s="1"/>
  <c r="B15" i="12"/>
  <c r="K30" i="33"/>
  <c r="L30" i="33"/>
  <c r="M30" i="33"/>
  <c r="K31" i="33"/>
  <c r="L29" i="33"/>
  <c r="M29" i="33"/>
  <c r="K29" i="33"/>
  <c r="I31" i="33"/>
  <c r="J31" i="33"/>
  <c r="H31" i="33"/>
  <c r="J30" i="33"/>
  <c r="I30" i="33"/>
  <c r="H30" i="33"/>
  <c r="H29" i="33"/>
  <c r="C31" i="33"/>
  <c r="L31" i="33" s="1"/>
  <c r="B31" i="33"/>
  <c r="C30" i="33"/>
  <c r="L22" i="33"/>
  <c r="M22" i="33"/>
  <c r="K22" i="33"/>
  <c r="K21" i="33"/>
  <c r="E22" i="33"/>
  <c r="I15" i="33"/>
  <c r="J15" i="33"/>
  <c r="H15" i="33"/>
  <c r="I14" i="33"/>
  <c r="J14" i="33"/>
  <c r="H14" i="33"/>
  <c r="I13" i="33"/>
  <c r="J13" i="33"/>
  <c r="H13" i="33"/>
  <c r="C15" i="33"/>
  <c r="D15" i="33"/>
  <c r="B15" i="33"/>
  <c r="C14" i="33"/>
  <c r="D14" i="33"/>
  <c r="B14" i="33"/>
  <c r="D13" i="33"/>
  <c r="C13" i="33"/>
  <c r="B13" i="33"/>
  <c r="E7" i="33"/>
  <c r="F7" i="33"/>
  <c r="G7" i="33"/>
  <c r="H7" i="33"/>
  <c r="I7" i="33"/>
  <c r="J7" i="33"/>
  <c r="B7" i="33"/>
  <c r="D6" i="33"/>
  <c r="C6" i="33"/>
  <c r="B6" i="33"/>
  <c r="J38" i="32"/>
  <c r="K38" i="32"/>
  <c r="L38" i="32"/>
  <c r="M38" i="32"/>
  <c r="N38" i="32"/>
  <c r="I38" i="32"/>
  <c r="N37" i="32"/>
  <c r="M37" i="32"/>
  <c r="L36" i="32"/>
  <c r="M36" i="32"/>
  <c r="L37" i="32"/>
  <c r="K37" i="32"/>
  <c r="K36" i="32"/>
  <c r="J37" i="32"/>
  <c r="J36" i="32"/>
  <c r="I37" i="32"/>
  <c r="I36" i="32"/>
  <c r="E37" i="32"/>
  <c r="E38" i="32"/>
  <c r="E36" i="32"/>
  <c r="D38" i="32"/>
  <c r="C38" i="32"/>
  <c r="D37" i="32"/>
  <c r="D36" i="32"/>
  <c r="C37" i="32"/>
  <c r="C36" i="32"/>
  <c r="L22" i="32"/>
  <c r="M22" i="32"/>
  <c r="N22" i="32"/>
  <c r="L23" i="32"/>
  <c r="M23" i="32"/>
  <c r="N23" i="32"/>
  <c r="L24" i="32"/>
  <c r="M24" i="32"/>
  <c r="N24" i="32"/>
  <c r="L25" i="32"/>
  <c r="M25" i="32"/>
  <c r="N25" i="32"/>
  <c r="L26" i="32"/>
  <c r="M26" i="32"/>
  <c r="N26" i="32"/>
  <c r="L27" i="32"/>
  <c r="M27" i="32"/>
  <c r="N27" i="32"/>
  <c r="L28" i="32"/>
  <c r="M28" i="32"/>
  <c r="N28" i="32"/>
  <c r="L29" i="32"/>
  <c r="M29" i="32"/>
  <c r="N29" i="32"/>
  <c r="L30" i="32"/>
  <c r="M30" i="32"/>
  <c r="N30" i="32"/>
  <c r="M21" i="32"/>
  <c r="N21" i="32"/>
  <c r="L21" i="32"/>
  <c r="K22" i="32"/>
  <c r="K23" i="32"/>
  <c r="K24" i="32"/>
  <c r="K25" i="32"/>
  <c r="K26" i="32"/>
  <c r="K27" i="32"/>
  <c r="K28" i="32"/>
  <c r="K29" i="32"/>
  <c r="K21" i="32"/>
  <c r="I30" i="32"/>
  <c r="J30" i="32"/>
  <c r="K30" i="32"/>
  <c r="G30" i="32"/>
  <c r="H30" i="32"/>
  <c r="F30" i="32"/>
  <c r="H22" i="32"/>
  <c r="H23" i="32"/>
  <c r="H24" i="32"/>
  <c r="H25" i="32"/>
  <c r="H26" i="32"/>
  <c r="H27" i="32"/>
  <c r="H28" i="32"/>
  <c r="H29" i="32"/>
  <c r="H21" i="32"/>
  <c r="N15" i="32"/>
  <c r="L7" i="32"/>
  <c r="M7" i="32"/>
  <c r="N7" i="32"/>
  <c r="L8" i="32"/>
  <c r="M8" i="32"/>
  <c r="N8" i="32"/>
  <c r="L9" i="32"/>
  <c r="M9" i="32"/>
  <c r="N9" i="32"/>
  <c r="L10" i="32"/>
  <c r="M10" i="32"/>
  <c r="N10" i="32"/>
  <c r="L11" i="32"/>
  <c r="M11" i="32"/>
  <c r="N11" i="32"/>
  <c r="L12" i="32"/>
  <c r="M12" i="32"/>
  <c r="N12" i="32"/>
  <c r="L13" i="32"/>
  <c r="M13" i="32"/>
  <c r="N13" i="32"/>
  <c r="L14" i="32"/>
  <c r="M14" i="32"/>
  <c r="N14" i="32"/>
  <c r="L15" i="32"/>
  <c r="M15" i="32"/>
  <c r="M6" i="32"/>
  <c r="N6" i="32"/>
  <c r="L6" i="32"/>
  <c r="K7" i="32"/>
  <c r="K8" i="32"/>
  <c r="K9" i="32"/>
  <c r="K10" i="32"/>
  <c r="K11" i="32"/>
  <c r="K12" i="32"/>
  <c r="K13" i="32"/>
  <c r="K14" i="32"/>
  <c r="K15" i="32" s="1"/>
  <c r="K6" i="32"/>
  <c r="H7" i="32"/>
  <c r="H8" i="32"/>
  <c r="H9" i="32"/>
  <c r="H10" i="32"/>
  <c r="H11" i="32"/>
  <c r="H12" i="32"/>
  <c r="H13" i="32"/>
  <c r="H14" i="32"/>
  <c r="H15" i="32" s="1"/>
  <c r="H6" i="32"/>
  <c r="I15" i="32"/>
  <c r="J15" i="32"/>
  <c r="G15" i="32"/>
  <c r="F15" i="32"/>
  <c r="K23" i="33" l="1"/>
  <c r="D15" i="12"/>
  <c r="D23" i="12" s="1"/>
  <c r="B23" i="12"/>
  <c r="K37" i="33"/>
  <c r="B22" i="12"/>
  <c r="L15" i="12"/>
  <c r="I23" i="12"/>
  <c r="L23" i="12" s="1"/>
  <c r="L38" i="33"/>
  <c r="J15" i="12"/>
  <c r="H23" i="12"/>
  <c r="K15" i="12"/>
  <c r="K38" i="33"/>
  <c r="I22" i="12"/>
  <c r="H24" i="12"/>
  <c r="J14" i="12"/>
  <c r="K14" i="12"/>
  <c r="D30" i="32"/>
  <c r="C30" i="32"/>
  <c r="D15" i="32"/>
  <c r="C15" i="32"/>
  <c r="E22" i="32"/>
  <c r="E23" i="32"/>
  <c r="E24" i="32"/>
  <c r="E25" i="32"/>
  <c r="E26" i="32"/>
  <c r="E27" i="32"/>
  <c r="E28" i="32"/>
  <c r="E29" i="32"/>
  <c r="E7" i="32"/>
  <c r="E8" i="32"/>
  <c r="E9" i="32"/>
  <c r="E10" i="32"/>
  <c r="E11" i="32"/>
  <c r="E12" i="32"/>
  <c r="E13" i="32"/>
  <c r="E14" i="32"/>
  <c r="E6" i="32"/>
  <c r="E21" i="32"/>
  <c r="K23" i="12" l="1"/>
  <c r="B24" i="12"/>
  <c r="K22" i="12"/>
  <c r="K39" i="33"/>
  <c r="J23" i="12"/>
  <c r="M23" i="12" s="1"/>
  <c r="M15" i="12"/>
  <c r="I24" i="12"/>
  <c r="J22" i="12"/>
  <c r="E30" i="32"/>
  <c r="E15" i="32"/>
  <c r="E31" i="31" l="1"/>
  <c r="D31" i="31"/>
  <c r="C31" i="31"/>
  <c r="D30" i="31"/>
  <c r="M30" i="31" s="1"/>
  <c r="C12" i="31"/>
  <c r="L12" i="31" s="1"/>
  <c r="E18" i="31"/>
  <c r="E19" i="31"/>
  <c r="E20" i="31"/>
  <c r="E21" i="31"/>
  <c r="E22" i="31"/>
  <c r="E23" i="31"/>
  <c r="E24" i="31"/>
  <c r="D24" i="31"/>
  <c r="C24" i="31"/>
  <c r="C30" i="31" l="1"/>
  <c r="D32" i="31"/>
  <c r="M32" i="31" s="1"/>
  <c r="E30" i="31"/>
  <c r="E7" i="31"/>
  <c r="E8" i="31"/>
  <c r="E9" i="31"/>
  <c r="E10" i="31"/>
  <c r="E11" i="31"/>
  <c r="E6" i="31"/>
  <c r="N6" i="31" s="1"/>
  <c r="E12" i="31" l="1"/>
  <c r="N12" i="31" s="1"/>
  <c r="N8" i="31"/>
  <c r="C32" i="31"/>
  <c r="L32" i="31" s="1"/>
  <c r="N30" i="31"/>
  <c r="E32" i="31"/>
  <c r="N32" i="31" s="1"/>
  <c r="H168" i="23"/>
  <c r="H119" i="23"/>
  <c r="H120" i="23"/>
  <c r="H121" i="23"/>
  <c r="H122" i="23"/>
  <c r="H123" i="23"/>
  <c r="H124" i="23"/>
  <c r="H125" i="23"/>
  <c r="H126" i="23"/>
  <c r="H127" i="23"/>
  <c r="H128" i="23"/>
  <c r="H129" i="23"/>
  <c r="H130" i="23"/>
  <c r="H131" i="23"/>
  <c r="H132" i="23"/>
  <c r="H133" i="23"/>
  <c r="H134" i="23"/>
  <c r="H135" i="23"/>
  <c r="H136" i="23"/>
  <c r="H137" i="23"/>
  <c r="H138" i="23"/>
  <c r="H139" i="23"/>
  <c r="H140" i="23"/>
  <c r="G119" i="23"/>
  <c r="G120" i="23"/>
  <c r="G121" i="23"/>
  <c r="G122" i="23"/>
  <c r="G123" i="23"/>
  <c r="G124" i="23"/>
  <c r="G125" i="23"/>
  <c r="G126" i="23"/>
  <c r="G127" i="23"/>
  <c r="G128" i="23"/>
  <c r="G129" i="23"/>
  <c r="G130" i="23"/>
  <c r="G131" i="23"/>
  <c r="G132" i="23"/>
  <c r="G133" i="23"/>
  <c r="G134" i="23"/>
  <c r="G135" i="23"/>
  <c r="G136" i="23"/>
  <c r="G137" i="23"/>
  <c r="G138" i="23"/>
  <c r="G139" i="23"/>
  <c r="G140" i="23"/>
  <c r="G118" i="23"/>
  <c r="H118" i="23"/>
  <c r="F119" i="23"/>
  <c r="F120" i="23"/>
  <c r="F121" i="23"/>
  <c r="F122" i="23"/>
  <c r="F123" i="23"/>
  <c r="F124" i="23"/>
  <c r="F125" i="23"/>
  <c r="F126" i="23"/>
  <c r="F127" i="23"/>
  <c r="F128" i="23"/>
  <c r="F129" i="23"/>
  <c r="F130" i="23"/>
  <c r="F131" i="23"/>
  <c r="F132" i="23"/>
  <c r="F133" i="23"/>
  <c r="F134" i="23"/>
  <c r="F135" i="23"/>
  <c r="F136" i="23"/>
  <c r="F137" i="23"/>
  <c r="F138" i="23"/>
  <c r="F139" i="23"/>
  <c r="F140" i="23"/>
  <c r="F118" i="23"/>
  <c r="E119" i="23"/>
  <c r="E120" i="23"/>
  <c r="E121" i="23"/>
  <c r="E122" i="23"/>
  <c r="E123" i="23"/>
  <c r="E124" i="23"/>
  <c r="E125" i="23"/>
  <c r="E126" i="23"/>
  <c r="E127" i="23"/>
  <c r="E128" i="23"/>
  <c r="E129" i="23"/>
  <c r="E130" i="23"/>
  <c r="E131" i="23"/>
  <c r="E132" i="23"/>
  <c r="E133" i="23"/>
  <c r="E134" i="23"/>
  <c r="E135" i="23"/>
  <c r="E136" i="23"/>
  <c r="E137" i="23"/>
  <c r="E138" i="23"/>
  <c r="E139" i="23"/>
  <c r="E140" i="23"/>
  <c r="E118" i="23"/>
  <c r="D119" i="23"/>
  <c r="D120" i="23"/>
  <c r="D121" i="23"/>
  <c r="D122" i="23"/>
  <c r="D123" i="23"/>
  <c r="D124" i="23"/>
  <c r="D125" i="23"/>
  <c r="D126" i="23"/>
  <c r="D127" i="23"/>
  <c r="D128" i="23"/>
  <c r="D129" i="23"/>
  <c r="D130" i="23"/>
  <c r="D131" i="23"/>
  <c r="D132" i="23"/>
  <c r="D133" i="23"/>
  <c r="D134" i="23"/>
  <c r="D135" i="23"/>
  <c r="D136" i="23"/>
  <c r="D137" i="23"/>
  <c r="D138" i="23"/>
  <c r="D139" i="23"/>
  <c r="D140" i="23"/>
  <c r="D118" i="23"/>
  <c r="C119" i="23"/>
  <c r="C120" i="23"/>
  <c r="C121" i="23"/>
  <c r="C122" i="23"/>
  <c r="C123" i="23"/>
  <c r="C124" i="23"/>
  <c r="C125" i="23"/>
  <c r="C126" i="23"/>
  <c r="C127" i="23"/>
  <c r="C128" i="23"/>
  <c r="C129" i="23"/>
  <c r="C130" i="23"/>
  <c r="C131" i="23"/>
  <c r="C132" i="23"/>
  <c r="C133" i="23"/>
  <c r="C134" i="23"/>
  <c r="C135" i="23"/>
  <c r="C136" i="23"/>
  <c r="C137" i="23"/>
  <c r="C138" i="23"/>
  <c r="C139" i="23"/>
  <c r="C140" i="23"/>
  <c r="C118" i="23"/>
  <c r="C62" i="23"/>
  <c r="G45" i="23"/>
  <c r="G46" i="23"/>
  <c r="G47" i="23"/>
  <c r="G48" i="23"/>
  <c r="H48" i="23" s="1"/>
  <c r="G49" i="23"/>
  <c r="H49" i="23" s="1"/>
  <c r="G50" i="23"/>
  <c r="G51" i="23"/>
  <c r="G52" i="23"/>
  <c r="G53" i="23"/>
  <c r="G54" i="23"/>
  <c r="G55" i="23"/>
  <c r="G56" i="23"/>
  <c r="H56" i="23" s="1"/>
  <c r="G35" i="23"/>
  <c r="G36" i="23"/>
  <c r="G37" i="23"/>
  <c r="G38" i="23"/>
  <c r="G39" i="23"/>
  <c r="G40" i="23"/>
  <c r="G41" i="23"/>
  <c r="G42" i="23"/>
  <c r="G43" i="23"/>
  <c r="G44" i="23"/>
  <c r="G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55" i="23"/>
  <c r="F56" i="23"/>
  <c r="F34" i="23"/>
  <c r="H35" i="23"/>
  <c r="H39" i="23"/>
  <c r="H43" i="23"/>
  <c r="H47" i="23"/>
  <c r="H51" i="23"/>
  <c r="H55" i="23"/>
  <c r="H36" i="23"/>
  <c r="H37" i="23"/>
  <c r="H40" i="23"/>
  <c r="H41" i="23"/>
  <c r="H44" i="23"/>
  <c r="H45" i="23"/>
  <c r="H52" i="23"/>
  <c r="H53" i="23"/>
  <c r="H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54" i="23"/>
  <c r="D55" i="23"/>
  <c r="D56" i="23"/>
  <c r="E34" i="23"/>
  <c r="D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6" i="23"/>
  <c r="C34" i="23"/>
  <c r="F38" i="22"/>
  <c r="E38" i="22"/>
  <c r="F37" i="22"/>
  <c r="E37" i="22"/>
  <c r="B38" i="22"/>
  <c r="B37" i="22"/>
  <c r="C38" i="22"/>
  <c r="C37" i="22"/>
  <c r="F30" i="22"/>
  <c r="E30" i="22"/>
  <c r="C30" i="22"/>
  <c r="B30" i="22"/>
  <c r="I22" i="22"/>
  <c r="H22" i="22"/>
  <c r="F22" i="22"/>
  <c r="E22" i="22"/>
  <c r="C22" i="22"/>
  <c r="B22" i="22"/>
  <c r="G29" i="22"/>
  <c r="I14" i="22"/>
  <c r="H14" i="22"/>
  <c r="I13" i="22"/>
  <c r="H13" i="22"/>
  <c r="F14" i="22"/>
  <c r="G14" i="22" s="1"/>
  <c r="E14" i="22"/>
  <c r="F13" i="22"/>
  <c r="E13" i="22"/>
  <c r="C14" i="22"/>
  <c r="B14" i="22"/>
  <c r="C13" i="22"/>
  <c r="B13" i="22"/>
  <c r="H54" i="23" l="1"/>
  <c r="H50" i="23"/>
  <c r="H46" i="23"/>
  <c r="H42" i="23"/>
  <c r="H38" i="23"/>
  <c r="J40" i="21" l="1"/>
  <c r="J39" i="21"/>
  <c r="I40" i="21"/>
  <c r="I39" i="21"/>
  <c r="E8" i="21" l="1"/>
  <c r="E9" i="21"/>
  <c r="E10" i="21"/>
  <c r="E11" i="21"/>
  <c r="E12" i="21"/>
  <c r="E13" i="21"/>
  <c r="E14" i="21"/>
  <c r="E15" i="21"/>
  <c r="E7" i="21"/>
  <c r="K8" i="21"/>
  <c r="K9" i="21"/>
  <c r="K10" i="21"/>
  <c r="K11" i="21"/>
  <c r="K12" i="21"/>
  <c r="K13" i="21"/>
  <c r="K14" i="21"/>
  <c r="K15" i="21"/>
  <c r="K7" i="21"/>
  <c r="D32" i="21" l="1"/>
  <c r="D40" i="21" s="1"/>
  <c r="F32" i="21"/>
  <c r="F40" i="21" s="1"/>
  <c r="G32" i="21"/>
  <c r="G40" i="21" s="1"/>
  <c r="I32" i="21"/>
  <c r="J32" i="21"/>
  <c r="C32" i="21"/>
  <c r="C40" i="21" s="1"/>
  <c r="C16" i="21"/>
  <c r="C39" i="21" s="1"/>
  <c r="D16" i="21"/>
  <c r="D39" i="21" s="1"/>
  <c r="E16" i="21"/>
  <c r="F16" i="21"/>
  <c r="F39" i="21" s="1"/>
  <c r="G16" i="21"/>
  <c r="G39" i="21" s="1"/>
  <c r="I16" i="21"/>
  <c r="J16" i="21"/>
  <c r="K16" i="21"/>
  <c r="C8" i="16"/>
  <c r="D8" i="16"/>
  <c r="E8" i="16"/>
  <c r="C9" i="16"/>
  <c r="D9" i="16"/>
  <c r="E9" i="16"/>
  <c r="C10" i="16"/>
  <c r="D10" i="16"/>
  <c r="E10" i="16"/>
  <c r="C11" i="16"/>
  <c r="D11" i="16"/>
  <c r="E11" i="16"/>
  <c r="C12" i="16"/>
  <c r="D12" i="16"/>
  <c r="E12" i="16"/>
  <c r="C13" i="16"/>
  <c r="D13" i="16"/>
  <c r="E13" i="16"/>
  <c r="C14" i="16"/>
  <c r="D14" i="16"/>
  <c r="E14" i="16"/>
  <c r="C15" i="16"/>
  <c r="D15" i="16"/>
  <c r="E15" i="16"/>
  <c r="C16" i="16"/>
  <c r="D16" i="16"/>
  <c r="E16" i="16"/>
  <c r="C17" i="16"/>
  <c r="D17" i="16"/>
  <c r="E17" i="16"/>
  <c r="C18" i="16"/>
  <c r="D18" i="16"/>
  <c r="E18" i="16"/>
  <c r="C19" i="16"/>
  <c r="D19" i="16"/>
  <c r="E19" i="16"/>
  <c r="C20" i="16"/>
  <c r="D20" i="16"/>
  <c r="E20" i="16"/>
  <c r="C21" i="16"/>
  <c r="D21" i="16"/>
  <c r="E21" i="16"/>
  <c r="C22" i="16"/>
  <c r="D22" i="16"/>
  <c r="E22" i="16"/>
  <c r="C23" i="16"/>
  <c r="D23" i="16"/>
  <c r="E23" i="16"/>
  <c r="C24" i="16"/>
  <c r="D24" i="16"/>
  <c r="E24" i="16"/>
  <c r="C25" i="16"/>
  <c r="D25" i="16"/>
  <c r="E25" i="16"/>
  <c r="C26" i="16"/>
  <c r="D26" i="16"/>
  <c r="E26" i="16"/>
  <c r="C27" i="16"/>
  <c r="D27" i="16"/>
  <c r="E27" i="16"/>
  <c r="C28" i="16"/>
  <c r="D28" i="16"/>
  <c r="E28" i="16"/>
  <c r="C29" i="16"/>
  <c r="D29" i="16"/>
  <c r="E29" i="16"/>
  <c r="D7" i="16"/>
  <c r="E7" i="16"/>
  <c r="C7" i="16"/>
  <c r="D24" i="30"/>
  <c r="D3" i="30"/>
  <c r="D6" i="30"/>
  <c r="D9" i="30"/>
  <c r="D15" i="30"/>
  <c r="D18" i="30"/>
  <c r="D21" i="30"/>
  <c r="E24" i="30"/>
  <c r="F24" i="30"/>
  <c r="D4" i="30"/>
  <c r="D23" i="30"/>
  <c r="D22" i="30"/>
  <c r="D20" i="30"/>
  <c r="D19" i="30"/>
  <c r="D17" i="30"/>
  <c r="D16" i="30"/>
  <c r="D14" i="30"/>
  <c r="D11" i="30"/>
  <c r="D12" i="30"/>
  <c r="D13" i="30"/>
  <c r="D10" i="30"/>
  <c r="D8" i="30"/>
  <c r="D7" i="30"/>
  <c r="D5" i="30"/>
  <c r="D8" i="19"/>
  <c r="D10" i="19"/>
  <c r="F15" i="19"/>
  <c r="E15" i="19"/>
  <c r="D12" i="19"/>
  <c r="D13" i="19"/>
  <c r="D14" i="19"/>
  <c r="D11" i="19"/>
  <c r="D9" i="19"/>
  <c r="D7" i="19" s="1"/>
  <c r="D6" i="19"/>
  <c r="D4" i="19"/>
  <c r="D3" i="19" s="1"/>
  <c r="D15" i="19" s="1"/>
  <c r="D5" i="19"/>
  <c r="C41" i="21" l="1"/>
  <c r="G7" i="13"/>
  <c r="H7" i="13"/>
  <c r="G8" i="13"/>
  <c r="H8" i="13"/>
  <c r="G9" i="13"/>
  <c r="H9" i="13"/>
  <c r="G10" i="13"/>
  <c r="H10" i="13"/>
  <c r="G11" i="13"/>
  <c r="H11" i="13"/>
  <c r="G12" i="13"/>
  <c r="H12" i="13"/>
  <c r="G13" i="13"/>
  <c r="H13" i="13"/>
  <c r="G14" i="13"/>
  <c r="H14" i="13"/>
  <c r="G15" i="13"/>
  <c r="H15" i="13"/>
  <c r="G16" i="13"/>
  <c r="H16" i="13"/>
  <c r="G17" i="13"/>
  <c r="H17" i="13"/>
  <c r="G18" i="13"/>
  <c r="H18" i="13"/>
  <c r="G19" i="13"/>
  <c r="H19" i="13"/>
  <c r="G20" i="13"/>
  <c r="H20" i="13"/>
  <c r="G21" i="13"/>
  <c r="H21" i="13"/>
  <c r="G22" i="13"/>
  <c r="H22" i="13"/>
  <c r="G23" i="13"/>
  <c r="H23" i="13"/>
  <c r="G24" i="13"/>
  <c r="H24" i="13"/>
  <c r="G25" i="13"/>
  <c r="H25" i="13"/>
  <c r="G26" i="13"/>
  <c r="H26" i="13"/>
  <c r="G27" i="13"/>
  <c r="H27" i="13"/>
  <c r="G28" i="13"/>
  <c r="H28" i="13"/>
  <c r="G29" i="13"/>
  <c r="H29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7" i="13"/>
  <c r="D7" i="13"/>
  <c r="E7" i="13"/>
  <c r="D8" i="13"/>
  <c r="E8" i="13"/>
  <c r="D9" i="13"/>
  <c r="E9" i="13"/>
  <c r="D10" i="13"/>
  <c r="E10" i="13"/>
  <c r="D11" i="13"/>
  <c r="E11" i="13"/>
  <c r="D12" i="13"/>
  <c r="E12" i="13"/>
  <c r="D13" i="13"/>
  <c r="E13" i="13"/>
  <c r="D14" i="13"/>
  <c r="E14" i="13"/>
  <c r="D15" i="13"/>
  <c r="E15" i="13"/>
  <c r="D16" i="13"/>
  <c r="E16" i="13"/>
  <c r="D17" i="13"/>
  <c r="E17" i="13"/>
  <c r="D18" i="13"/>
  <c r="E18" i="13"/>
  <c r="D19" i="13"/>
  <c r="E19" i="13"/>
  <c r="D20" i="13"/>
  <c r="E20" i="13"/>
  <c r="D21" i="13"/>
  <c r="E21" i="13"/>
  <c r="D22" i="13"/>
  <c r="E22" i="13"/>
  <c r="D23" i="13"/>
  <c r="E23" i="13"/>
  <c r="D24" i="13"/>
  <c r="E24" i="13"/>
  <c r="D25" i="13"/>
  <c r="E25" i="13"/>
  <c r="D26" i="13"/>
  <c r="E26" i="13"/>
  <c r="D27" i="13"/>
  <c r="E27" i="13"/>
  <c r="D28" i="13"/>
  <c r="E28" i="13"/>
  <c r="D29" i="13"/>
  <c r="E29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7" i="13"/>
  <c r="F174" i="34"/>
  <c r="G174" i="34"/>
  <c r="H174" i="34"/>
  <c r="F175" i="34"/>
  <c r="G175" i="34"/>
  <c r="H175" i="34"/>
  <c r="F176" i="34"/>
  <c r="G176" i="34"/>
  <c r="H176" i="34"/>
  <c r="F177" i="34"/>
  <c r="G177" i="34"/>
  <c r="H177" i="34"/>
  <c r="F178" i="34"/>
  <c r="G178" i="34"/>
  <c r="H178" i="34"/>
  <c r="F179" i="34"/>
  <c r="G179" i="34"/>
  <c r="H179" i="34"/>
  <c r="F180" i="34"/>
  <c r="G180" i="34"/>
  <c r="H180" i="34"/>
  <c r="F181" i="34"/>
  <c r="G181" i="34"/>
  <c r="H181" i="34"/>
  <c r="F182" i="34"/>
  <c r="G182" i="34"/>
  <c r="H182" i="34"/>
  <c r="F183" i="34"/>
  <c r="G183" i="34"/>
  <c r="H183" i="34"/>
  <c r="F184" i="34"/>
  <c r="G184" i="34"/>
  <c r="H184" i="34"/>
  <c r="F185" i="34"/>
  <c r="G185" i="34"/>
  <c r="H185" i="34"/>
  <c r="F186" i="34"/>
  <c r="G186" i="34"/>
  <c r="H186" i="34"/>
  <c r="F187" i="34"/>
  <c r="G187" i="34"/>
  <c r="H187" i="34"/>
  <c r="F188" i="34"/>
  <c r="G188" i="34"/>
  <c r="H188" i="34"/>
  <c r="F189" i="34"/>
  <c r="G189" i="34"/>
  <c r="H189" i="34"/>
  <c r="F190" i="34"/>
  <c r="G190" i="34"/>
  <c r="H190" i="34"/>
  <c r="F191" i="34"/>
  <c r="G191" i="34"/>
  <c r="H191" i="34"/>
  <c r="F192" i="34"/>
  <c r="G192" i="34"/>
  <c r="H192" i="34"/>
  <c r="F193" i="34"/>
  <c r="G193" i="34"/>
  <c r="H193" i="34"/>
  <c r="F194" i="34"/>
  <c r="G194" i="34"/>
  <c r="H194" i="34"/>
  <c r="F195" i="34"/>
  <c r="G195" i="34"/>
  <c r="H195" i="34"/>
  <c r="F196" i="34"/>
  <c r="G196" i="34"/>
  <c r="H196" i="34"/>
  <c r="J132" i="34"/>
  <c r="J160" i="34" s="1"/>
  <c r="J188" i="34" s="1"/>
  <c r="D90" i="34"/>
  <c r="E90" i="34"/>
  <c r="D91" i="34"/>
  <c r="E91" i="34"/>
  <c r="D92" i="34"/>
  <c r="E92" i="34"/>
  <c r="D93" i="34"/>
  <c r="E93" i="34"/>
  <c r="D94" i="34"/>
  <c r="E94" i="34"/>
  <c r="D95" i="34"/>
  <c r="E95" i="34"/>
  <c r="D96" i="34"/>
  <c r="E96" i="34"/>
  <c r="D97" i="34"/>
  <c r="E97" i="34"/>
  <c r="D98" i="34"/>
  <c r="E98" i="34"/>
  <c r="D99" i="34"/>
  <c r="E99" i="34"/>
  <c r="D100" i="34"/>
  <c r="E100" i="34"/>
  <c r="D101" i="34"/>
  <c r="E101" i="34"/>
  <c r="D102" i="34"/>
  <c r="E102" i="34"/>
  <c r="D103" i="34"/>
  <c r="E103" i="34"/>
  <c r="D104" i="34"/>
  <c r="E104" i="34"/>
  <c r="D105" i="34"/>
  <c r="E105" i="34"/>
  <c r="D106" i="34"/>
  <c r="E106" i="34"/>
  <c r="D107" i="34"/>
  <c r="E107" i="34"/>
  <c r="D108" i="34"/>
  <c r="E108" i="34"/>
  <c r="D109" i="34"/>
  <c r="E109" i="34"/>
  <c r="D110" i="34"/>
  <c r="E110" i="34"/>
  <c r="D111" i="34"/>
  <c r="E111" i="34"/>
  <c r="D112" i="34"/>
  <c r="E112" i="34"/>
  <c r="C91" i="34"/>
  <c r="C92" i="34"/>
  <c r="C93" i="34"/>
  <c r="C94" i="34"/>
  <c r="C95" i="34"/>
  <c r="C96" i="34"/>
  <c r="C97" i="34"/>
  <c r="C98" i="34"/>
  <c r="C99" i="34"/>
  <c r="C100" i="34"/>
  <c r="C101" i="34"/>
  <c r="C102" i="34"/>
  <c r="C103" i="34"/>
  <c r="C104" i="34"/>
  <c r="C105" i="34"/>
  <c r="C106" i="34"/>
  <c r="C107" i="34"/>
  <c r="C108" i="34"/>
  <c r="C109" i="34"/>
  <c r="C110" i="34"/>
  <c r="C111" i="34"/>
  <c r="C112" i="34"/>
  <c r="C90" i="34"/>
  <c r="K62" i="34"/>
  <c r="K63" i="34"/>
  <c r="K64" i="34"/>
  <c r="K65" i="34"/>
  <c r="K66" i="34"/>
  <c r="K67" i="34"/>
  <c r="K68" i="34"/>
  <c r="K69" i="34"/>
  <c r="K70" i="34"/>
  <c r="K71" i="34"/>
  <c r="K72" i="34"/>
  <c r="K73" i="34"/>
  <c r="K74" i="34"/>
  <c r="K75" i="34"/>
  <c r="K76" i="34"/>
  <c r="K77" i="34"/>
  <c r="K78" i="34"/>
  <c r="K79" i="34"/>
  <c r="K80" i="34"/>
  <c r="K81" i="34"/>
  <c r="K82" i="34"/>
  <c r="K83" i="34"/>
  <c r="K84" i="34"/>
  <c r="J62" i="34"/>
  <c r="J63" i="34"/>
  <c r="J64" i="34"/>
  <c r="J65" i="34"/>
  <c r="J66" i="34"/>
  <c r="J67" i="34"/>
  <c r="J68" i="34"/>
  <c r="J69" i="34"/>
  <c r="J70" i="34"/>
  <c r="J71" i="34"/>
  <c r="J72" i="34"/>
  <c r="J73" i="34"/>
  <c r="J74" i="34"/>
  <c r="J75" i="34"/>
  <c r="J76" i="34"/>
  <c r="J77" i="34"/>
  <c r="J78" i="34"/>
  <c r="J79" i="34"/>
  <c r="J80" i="34"/>
  <c r="J81" i="34"/>
  <c r="J82" i="34"/>
  <c r="J83" i="34"/>
  <c r="J84" i="34"/>
  <c r="I63" i="34"/>
  <c r="I64" i="34"/>
  <c r="I65" i="34"/>
  <c r="I66" i="34"/>
  <c r="I67" i="34"/>
  <c r="I68" i="34"/>
  <c r="I69" i="34"/>
  <c r="I70" i="34"/>
  <c r="I71" i="34"/>
  <c r="I72" i="34"/>
  <c r="I73" i="34"/>
  <c r="I74" i="34"/>
  <c r="I75" i="34"/>
  <c r="I76" i="34"/>
  <c r="I77" i="34"/>
  <c r="I78" i="34"/>
  <c r="I79" i="34"/>
  <c r="I80" i="34"/>
  <c r="I81" i="34"/>
  <c r="I82" i="34"/>
  <c r="I83" i="34"/>
  <c r="I84" i="34"/>
  <c r="I62" i="34"/>
  <c r="K35" i="34"/>
  <c r="K36" i="34"/>
  <c r="K37" i="34"/>
  <c r="K38" i="34"/>
  <c r="K39" i="34"/>
  <c r="K40" i="34"/>
  <c r="K41" i="34"/>
  <c r="K42" i="34"/>
  <c r="K43" i="34"/>
  <c r="K44" i="34"/>
  <c r="K45" i="34"/>
  <c r="K46" i="34"/>
  <c r="K47" i="34"/>
  <c r="K48" i="34"/>
  <c r="K49" i="34"/>
  <c r="K50" i="34"/>
  <c r="K51" i="34"/>
  <c r="K52" i="34"/>
  <c r="K53" i="34"/>
  <c r="K54" i="34"/>
  <c r="K55" i="34"/>
  <c r="K56" i="34"/>
  <c r="K34" i="34"/>
  <c r="I35" i="34"/>
  <c r="J35" i="34"/>
  <c r="I36" i="34"/>
  <c r="J36" i="34"/>
  <c r="I37" i="34"/>
  <c r="J37" i="34"/>
  <c r="I38" i="34"/>
  <c r="J38" i="34"/>
  <c r="I39" i="34"/>
  <c r="J39" i="34"/>
  <c r="I40" i="34"/>
  <c r="J40" i="34"/>
  <c r="I41" i="34"/>
  <c r="J41" i="34"/>
  <c r="I42" i="34"/>
  <c r="J42" i="34"/>
  <c r="I43" i="34"/>
  <c r="J43" i="34"/>
  <c r="I44" i="34"/>
  <c r="J44" i="34"/>
  <c r="I45" i="34"/>
  <c r="J45" i="34"/>
  <c r="I46" i="34"/>
  <c r="J46" i="34"/>
  <c r="I47" i="34"/>
  <c r="J47" i="34"/>
  <c r="I48" i="34"/>
  <c r="J48" i="34"/>
  <c r="I49" i="34"/>
  <c r="J49" i="34"/>
  <c r="I50" i="34"/>
  <c r="J50" i="34"/>
  <c r="I51" i="34"/>
  <c r="J51" i="34"/>
  <c r="I52" i="34"/>
  <c r="J52" i="34"/>
  <c r="I53" i="34"/>
  <c r="J53" i="34"/>
  <c r="I54" i="34"/>
  <c r="J54" i="34"/>
  <c r="I55" i="34"/>
  <c r="J55" i="34"/>
  <c r="I56" i="34"/>
  <c r="J56" i="34"/>
  <c r="J34" i="34"/>
  <c r="I34" i="34"/>
  <c r="C7" i="34"/>
  <c r="D7" i="34"/>
  <c r="E7" i="34"/>
  <c r="C8" i="34"/>
  <c r="D8" i="34"/>
  <c r="E8" i="34"/>
  <c r="C9" i="34"/>
  <c r="D9" i="34"/>
  <c r="E9" i="34"/>
  <c r="C10" i="34"/>
  <c r="D10" i="34"/>
  <c r="E10" i="34"/>
  <c r="C11" i="34"/>
  <c r="D11" i="34"/>
  <c r="E11" i="34"/>
  <c r="C12" i="34"/>
  <c r="D12" i="34"/>
  <c r="E12" i="34"/>
  <c r="C13" i="34"/>
  <c r="D13" i="34"/>
  <c r="E13" i="34"/>
  <c r="C14" i="34"/>
  <c r="D14" i="34"/>
  <c r="E14" i="34"/>
  <c r="C15" i="34"/>
  <c r="D15" i="34"/>
  <c r="E15" i="34"/>
  <c r="C16" i="34"/>
  <c r="D16" i="34"/>
  <c r="E16" i="34"/>
  <c r="C17" i="34"/>
  <c r="D17" i="34"/>
  <c r="E17" i="34"/>
  <c r="C18" i="34"/>
  <c r="D18" i="34"/>
  <c r="E18" i="34"/>
  <c r="C19" i="34"/>
  <c r="D19" i="34"/>
  <c r="E19" i="34"/>
  <c r="C20" i="34"/>
  <c r="D20" i="34"/>
  <c r="E20" i="34"/>
  <c r="C21" i="34"/>
  <c r="D21" i="34"/>
  <c r="E21" i="34"/>
  <c r="C22" i="34"/>
  <c r="D22" i="34"/>
  <c r="E22" i="34"/>
  <c r="C23" i="34"/>
  <c r="D23" i="34"/>
  <c r="E23" i="34"/>
  <c r="C24" i="34"/>
  <c r="D24" i="34"/>
  <c r="E24" i="34"/>
  <c r="C25" i="34"/>
  <c r="D25" i="34"/>
  <c r="E25" i="34"/>
  <c r="C26" i="34"/>
  <c r="D26" i="34"/>
  <c r="E26" i="34"/>
  <c r="C27" i="34"/>
  <c r="D6" i="34"/>
  <c r="I18" i="27"/>
  <c r="H11" i="27"/>
  <c r="B12" i="27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27" i="24"/>
  <c r="K28" i="24"/>
  <c r="K29" i="24"/>
  <c r="K7" i="24"/>
  <c r="J8" i="24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7" i="24"/>
  <c r="J124" i="11"/>
  <c r="I134" i="11"/>
  <c r="J135" i="11"/>
  <c r="I138" i="11"/>
  <c r="J139" i="11"/>
  <c r="I118" i="11"/>
  <c r="E35" i="11"/>
  <c r="F35" i="11"/>
  <c r="G35" i="11"/>
  <c r="H35" i="11"/>
  <c r="E36" i="11"/>
  <c r="F36" i="11"/>
  <c r="G36" i="11"/>
  <c r="H36" i="11"/>
  <c r="E37" i="11"/>
  <c r="F37" i="11"/>
  <c r="G37" i="11"/>
  <c r="H37" i="11"/>
  <c r="E38" i="11"/>
  <c r="F38" i="11"/>
  <c r="G38" i="11"/>
  <c r="H38" i="11"/>
  <c r="E39" i="11"/>
  <c r="F39" i="11"/>
  <c r="G39" i="11"/>
  <c r="H39" i="11"/>
  <c r="E40" i="11"/>
  <c r="F40" i="11"/>
  <c r="G40" i="11"/>
  <c r="H40" i="11"/>
  <c r="E41" i="11"/>
  <c r="F41" i="11"/>
  <c r="G41" i="11"/>
  <c r="H41" i="11"/>
  <c r="E42" i="11"/>
  <c r="F42" i="11"/>
  <c r="G42" i="11"/>
  <c r="H42" i="11"/>
  <c r="E43" i="11"/>
  <c r="F43" i="11"/>
  <c r="G43" i="11"/>
  <c r="H43" i="11"/>
  <c r="E44" i="11"/>
  <c r="F44" i="11"/>
  <c r="G44" i="11"/>
  <c r="H44" i="11"/>
  <c r="E45" i="11"/>
  <c r="F45" i="11"/>
  <c r="G45" i="11"/>
  <c r="H45" i="11"/>
  <c r="E46" i="11"/>
  <c r="F46" i="11"/>
  <c r="G46" i="11"/>
  <c r="H46" i="11"/>
  <c r="E47" i="11"/>
  <c r="F47" i="11"/>
  <c r="G47" i="11"/>
  <c r="H47" i="11"/>
  <c r="E48" i="11"/>
  <c r="F48" i="11"/>
  <c r="G48" i="11"/>
  <c r="H48" i="11"/>
  <c r="E49" i="11"/>
  <c r="F49" i="11"/>
  <c r="G49" i="11"/>
  <c r="H49" i="11"/>
  <c r="E50" i="11"/>
  <c r="F50" i="11"/>
  <c r="G50" i="11"/>
  <c r="H50" i="11"/>
  <c r="E51" i="11"/>
  <c r="F51" i="11"/>
  <c r="G51" i="11"/>
  <c r="H51" i="11"/>
  <c r="E52" i="11"/>
  <c r="F52" i="11"/>
  <c r="G52" i="11"/>
  <c r="H52" i="11"/>
  <c r="E53" i="11"/>
  <c r="F53" i="11"/>
  <c r="G53" i="11"/>
  <c r="H53" i="11"/>
  <c r="E54" i="11"/>
  <c r="F54" i="11"/>
  <c r="G54" i="11"/>
  <c r="H54" i="11"/>
  <c r="E55" i="11"/>
  <c r="F55" i="11"/>
  <c r="G55" i="11"/>
  <c r="H55" i="11"/>
  <c r="E56" i="11"/>
  <c r="F56" i="11"/>
  <c r="G56" i="11"/>
  <c r="H56" i="11"/>
  <c r="F34" i="11"/>
  <c r="G34" i="11"/>
  <c r="H34" i="11"/>
  <c r="E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34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F28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M28" i="11" s="1"/>
  <c r="H6" i="11"/>
  <c r="G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6" i="11"/>
  <c r="D28" i="11"/>
  <c r="C28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6" i="11"/>
  <c r="K8" i="39"/>
  <c r="K12" i="39"/>
  <c r="K16" i="39"/>
  <c r="K20" i="39"/>
  <c r="K132" i="11" s="1"/>
  <c r="K24" i="39"/>
  <c r="I7" i="39"/>
  <c r="H6" i="27" s="1"/>
  <c r="J7" i="39"/>
  <c r="K7" i="39" s="1"/>
  <c r="I8" i="39"/>
  <c r="H7" i="27" s="1"/>
  <c r="J8" i="39"/>
  <c r="I7" i="27" s="1"/>
  <c r="I9" i="39"/>
  <c r="J9" i="39"/>
  <c r="I10" i="39"/>
  <c r="J10" i="39"/>
  <c r="I11" i="39"/>
  <c r="H10" i="27" s="1"/>
  <c r="J11" i="39"/>
  <c r="I10" i="27" s="1"/>
  <c r="I12" i="39"/>
  <c r="J12" i="39"/>
  <c r="I11" i="27" s="1"/>
  <c r="I13" i="39"/>
  <c r="J13" i="39"/>
  <c r="I14" i="39"/>
  <c r="J14" i="39"/>
  <c r="I15" i="39"/>
  <c r="H14" i="27" s="1"/>
  <c r="J15" i="39"/>
  <c r="I14" i="27" s="1"/>
  <c r="I16" i="39"/>
  <c r="J16" i="39"/>
  <c r="I15" i="27" s="1"/>
  <c r="I17" i="39"/>
  <c r="J17" i="39"/>
  <c r="I18" i="39"/>
  <c r="J18" i="39"/>
  <c r="I19" i="39"/>
  <c r="H18" i="27" s="1"/>
  <c r="J19" i="39"/>
  <c r="J131" i="34" s="1"/>
  <c r="I20" i="39"/>
  <c r="J20" i="39"/>
  <c r="I19" i="27" s="1"/>
  <c r="I21" i="39"/>
  <c r="J21" i="39"/>
  <c r="J133" i="11" s="1"/>
  <c r="I22" i="39"/>
  <c r="J22" i="39"/>
  <c r="I23" i="39"/>
  <c r="H22" i="27" s="1"/>
  <c r="J23" i="39"/>
  <c r="J135" i="34" s="1"/>
  <c r="I24" i="39"/>
  <c r="I136" i="34" s="1"/>
  <c r="J24" i="39"/>
  <c r="I23" i="27" s="1"/>
  <c r="I25" i="39"/>
  <c r="J25" i="39"/>
  <c r="J137" i="11" s="1"/>
  <c r="I26" i="39"/>
  <c r="J26" i="39"/>
  <c r="I27" i="39"/>
  <c r="H26" i="27" s="1"/>
  <c r="J27" i="39"/>
  <c r="J139" i="34" s="1"/>
  <c r="J6" i="39"/>
  <c r="I6" i="39"/>
  <c r="H5" i="27" s="1"/>
  <c r="C6" i="39"/>
  <c r="C7" i="39"/>
  <c r="D7" i="39"/>
  <c r="C8" i="39"/>
  <c r="C120" i="34" s="1"/>
  <c r="C148" i="34" s="1"/>
  <c r="D8" i="39"/>
  <c r="C9" i="39"/>
  <c r="D9" i="39"/>
  <c r="C10" i="39"/>
  <c r="D10" i="39"/>
  <c r="C11" i="39"/>
  <c r="B10" i="27" s="1"/>
  <c r="D11" i="39"/>
  <c r="C12" i="39"/>
  <c r="D12" i="39"/>
  <c r="C13" i="39"/>
  <c r="D13" i="39"/>
  <c r="D125" i="34" s="1"/>
  <c r="D153" i="34" s="1"/>
  <c r="C14" i="39"/>
  <c r="D14" i="39"/>
  <c r="C15" i="39"/>
  <c r="D15" i="39"/>
  <c r="C16" i="39"/>
  <c r="D16" i="39"/>
  <c r="E16" i="39" s="1"/>
  <c r="C17" i="39"/>
  <c r="B16" i="27" s="1"/>
  <c r="D17" i="39"/>
  <c r="C18" i="39"/>
  <c r="D18" i="39"/>
  <c r="C19" i="39"/>
  <c r="B18" i="27" s="1"/>
  <c r="D19" i="39"/>
  <c r="C20" i="39"/>
  <c r="D20" i="39"/>
  <c r="E20" i="39" s="1"/>
  <c r="C21" i="39"/>
  <c r="B20" i="27" s="1"/>
  <c r="D21" i="39"/>
  <c r="C22" i="39"/>
  <c r="D22" i="39"/>
  <c r="C23" i="39"/>
  <c r="D23" i="39"/>
  <c r="C24" i="39"/>
  <c r="C136" i="34" s="1"/>
  <c r="C164" i="34" s="1"/>
  <c r="D24" i="39"/>
  <c r="E24" i="39" s="1"/>
  <c r="C25" i="39"/>
  <c r="B24" i="27" s="1"/>
  <c r="D25" i="39"/>
  <c r="C26" i="39"/>
  <c r="D26" i="39"/>
  <c r="C27" i="39"/>
  <c r="B26" i="27" s="1"/>
  <c r="D27" i="39"/>
  <c r="D6" i="39"/>
  <c r="C5" i="27" s="1"/>
  <c r="L123" i="11" l="1"/>
  <c r="N16" i="39"/>
  <c r="E128" i="34"/>
  <c r="E156" i="34" s="1"/>
  <c r="L5" i="27"/>
  <c r="N24" i="39"/>
  <c r="E136" i="34"/>
  <c r="E164" i="34" s="1"/>
  <c r="N20" i="39"/>
  <c r="E132" i="34"/>
  <c r="E160" i="34" s="1"/>
  <c r="K16" i="27"/>
  <c r="J6" i="27"/>
  <c r="K119" i="34"/>
  <c r="K119" i="11"/>
  <c r="L26" i="39"/>
  <c r="C138" i="34"/>
  <c r="C166" i="34" s="1"/>
  <c r="B25" i="27"/>
  <c r="L20" i="39"/>
  <c r="B19" i="27"/>
  <c r="K19" i="27" s="1"/>
  <c r="L16" i="39"/>
  <c r="B15" i="27"/>
  <c r="L10" i="39"/>
  <c r="C122" i="34"/>
  <c r="C150" i="34" s="1"/>
  <c r="B9" i="27"/>
  <c r="D9" i="27" s="1"/>
  <c r="L6" i="39"/>
  <c r="C118" i="34"/>
  <c r="C146" i="34" s="1"/>
  <c r="B5" i="27"/>
  <c r="K5" i="27" s="1"/>
  <c r="H24" i="27"/>
  <c r="K24" i="27" s="1"/>
  <c r="I137" i="34"/>
  <c r="H20" i="27"/>
  <c r="I133" i="34"/>
  <c r="K128" i="34"/>
  <c r="K128" i="11"/>
  <c r="J15" i="27"/>
  <c r="K120" i="34"/>
  <c r="K120" i="11"/>
  <c r="J7" i="27"/>
  <c r="K20" i="27"/>
  <c r="I127" i="34"/>
  <c r="I155" i="34" s="1"/>
  <c r="I183" i="34" s="1"/>
  <c r="M27" i="39"/>
  <c r="C26" i="27"/>
  <c r="D139" i="34"/>
  <c r="D167" i="34" s="1"/>
  <c r="M25" i="39"/>
  <c r="C24" i="27"/>
  <c r="L24" i="27" s="1"/>
  <c r="M23" i="39"/>
  <c r="C22" i="27"/>
  <c r="L22" i="27" s="1"/>
  <c r="D135" i="34"/>
  <c r="D163" i="34" s="1"/>
  <c r="M21" i="39"/>
  <c r="C20" i="27"/>
  <c r="M19" i="39"/>
  <c r="C18" i="27"/>
  <c r="D18" i="27" s="1"/>
  <c r="D131" i="34"/>
  <c r="D159" i="34" s="1"/>
  <c r="M17" i="39"/>
  <c r="C16" i="27"/>
  <c r="D16" i="27" s="1"/>
  <c r="M15" i="39"/>
  <c r="C14" i="27"/>
  <c r="L14" i="27" s="1"/>
  <c r="D127" i="34"/>
  <c r="D155" i="34" s="1"/>
  <c r="M13" i="39"/>
  <c r="C12" i="27"/>
  <c r="D12" i="27" s="1"/>
  <c r="M11" i="39"/>
  <c r="C10" i="27"/>
  <c r="D123" i="34"/>
  <c r="D151" i="34" s="1"/>
  <c r="M9" i="39"/>
  <c r="C8" i="27"/>
  <c r="M7" i="39"/>
  <c r="C6" i="27"/>
  <c r="D119" i="34"/>
  <c r="D147" i="34" s="1"/>
  <c r="E6" i="39"/>
  <c r="E25" i="39"/>
  <c r="E21" i="39"/>
  <c r="E17" i="39"/>
  <c r="E13" i="39"/>
  <c r="E9" i="39"/>
  <c r="J138" i="34"/>
  <c r="I25" i="27"/>
  <c r="J134" i="34"/>
  <c r="I21" i="27"/>
  <c r="J130" i="34"/>
  <c r="J158" i="34" s="1"/>
  <c r="J186" i="34" s="1"/>
  <c r="J130" i="11"/>
  <c r="I17" i="27"/>
  <c r="J126" i="34"/>
  <c r="J126" i="11"/>
  <c r="M126" i="11" s="1"/>
  <c r="I13" i="27"/>
  <c r="J122" i="34"/>
  <c r="J122" i="11"/>
  <c r="I9" i="27"/>
  <c r="I28" i="39"/>
  <c r="K27" i="39"/>
  <c r="K23" i="39"/>
  <c r="K19" i="39"/>
  <c r="K15" i="39"/>
  <c r="K11" i="39"/>
  <c r="M132" i="11"/>
  <c r="I139" i="11"/>
  <c r="J136" i="11"/>
  <c r="I135" i="11"/>
  <c r="L135" i="11" s="1"/>
  <c r="J132" i="11"/>
  <c r="J128" i="11"/>
  <c r="I123" i="11"/>
  <c r="H23" i="27"/>
  <c r="D129" i="34"/>
  <c r="D157" i="34" s="1"/>
  <c r="M157" i="34" s="1"/>
  <c r="C124" i="34"/>
  <c r="C152" i="34" s="1"/>
  <c r="I118" i="34"/>
  <c r="I146" i="34" s="1"/>
  <c r="I174" i="34" s="1"/>
  <c r="J136" i="34"/>
  <c r="J164" i="34" s="1"/>
  <c r="J192" i="34" s="1"/>
  <c r="I131" i="34"/>
  <c r="I159" i="34" s="1"/>
  <c r="I187" i="34" s="1"/>
  <c r="J120" i="34"/>
  <c r="J148" i="34" s="1"/>
  <c r="J176" i="34" s="1"/>
  <c r="L24" i="39"/>
  <c r="B23" i="27"/>
  <c r="K23" i="27" s="1"/>
  <c r="L14" i="39"/>
  <c r="C126" i="34"/>
  <c r="C154" i="34" s="1"/>
  <c r="B13" i="27"/>
  <c r="L8" i="39"/>
  <c r="B7" i="27"/>
  <c r="K7" i="27" s="1"/>
  <c r="E26" i="39"/>
  <c r="E14" i="39"/>
  <c r="K136" i="34"/>
  <c r="J23" i="27"/>
  <c r="L27" i="39"/>
  <c r="C139" i="34"/>
  <c r="C167" i="34" s="1"/>
  <c r="L23" i="39"/>
  <c r="C135" i="34"/>
  <c r="C163" i="34" s="1"/>
  <c r="L163" i="34" s="1"/>
  <c r="L19" i="39"/>
  <c r="C131" i="34"/>
  <c r="C159" i="34" s="1"/>
  <c r="L15" i="39"/>
  <c r="C127" i="34"/>
  <c r="C155" i="34" s="1"/>
  <c r="L155" i="34" s="1"/>
  <c r="L13" i="39"/>
  <c r="C125" i="34"/>
  <c r="C153" i="34" s="1"/>
  <c r="L11" i="39"/>
  <c r="C123" i="34"/>
  <c r="C151" i="34" s="1"/>
  <c r="L9" i="39"/>
  <c r="C121" i="34"/>
  <c r="C149" i="34" s="1"/>
  <c r="L7" i="39"/>
  <c r="C119" i="34"/>
  <c r="C147" i="34" s="1"/>
  <c r="E12" i="39"/>
  <c r="E8" i="39"/>
  <c r="J118" i="34"/>
  <c r="J146" i="34" s="1"/>
  <c r="J174" i="34" s="1"/>
  <c r="I5" i="27"/>
  <c r="I138" i="34"/>
  <c r="H25" i="27"/>
  <c r="I134" i="34"/>
  <c r="L134" i="34" s="1"/>
  <c r="H21" i="27"/>
  <c r="I132" i="34"/>
  <c r="I132" i="11"/>
  <c r="I130" i="34"/>
  <c r="I130" i="11"/>
  <c r="H17" i="27"/>
  <c r="I128" i="34"/>
  <c r="I128" i="11"/>
  <c r="I126" i="34"/>
  <c r="I126" i="11"/>
  <c r="H13" i="27"/>
  <c r="I124" i="34"/>
  <c r="I124" i="11"/>
  <c r="I122" i="34"/>
  <c r="I122" i="11"/>
  <c r="H9" i="27"/>
  <c r="I120" i="34"/>
  <c r="I120" i="11"/>
  <c r="J28" i="39"/>
  <c r="K26" i="39"/>
  <c r="K22" i="39"/>
  <c r="K18" i="39"/>
  <c r="K14" i="39"/>
  <c r="K10" i="39"/>
  <c r="L136" i="11"/>
  <c r="L128" i="11"/>
  <c r="J118" i="11"/>
  <c r="M118" i="11" s="1"/>
  <c r="I136" i="11"/>
  <c r="J131" i="11"/>
  <c r="I127" i="11"/>
  <c r="B8" i="27"/>
  <c r="H19" i="27"/>
  <c r="I26" i="27"/>
  <c r="D133" i="34"/>
  <c r="D161" i="34" s="1"/>
  <c r="C128" i="34"/>
  <c r="C156" i="34" s="1"/>
  <c r="I135" i="34"/>
  <c r="I163" i="34" s="1"/>
  <c r="I191" i="34" s="1"/>
  <c r="J124" i="34"/>
  <c r="J152" i="34" s="1"/>
  <c r="J180" i="34" s="1"/>
  <c r="I119" i="34"/>
  <c r="I147" i="34" s="1"/>
  <c r="I175" i="34" s="1"/>
  <c r="M6" i="39"/>
  <c r="D118" i="34"/>
  <c r="D146" i="34" s="1"/>
  <c r="L22" i="39"/>
  <c r="C134" i="34"/>
  <c r="C162" i="34" s="1"/>
  <c r="B21" i="27"/>
  <c r="K21" i="27" s="1"/>
  <c r="L18" i="39"/>
  <c r="C130" i="34"/>
  <c r="C158" i="34" s="1"/>
  <c r="B17" i="27"/>
  <c r="L12" i="39"/>
  <c r="B11" i="27"/>
  <c r="K11" i="27" s="1"/>
  <c r="D28" i="39"/>
  <c r="E22" i="39"/>
  <c r="E18" i="39"/>
  <c r="E10" i="39"/>
  <c r="H16" i="27"/>
  <c r="I129" i="34"/>
  <c r="I129" i="11"/>
  <c r="L129" i="11" s="1"/>
  <c r="H12" i="27"/>
  <c r="I125" i="34"/>
  <c r="I125" i="11"/>
  <c r="H8" i="27"/>
  <c r="I121" i="34"/>
  <c r="I121" i="11"/>
  <c r="K132" i="34"/>
  <c r="J19" i="27"/>
  <c r="K124" i="34"/>
  <c r="K124" i="11"/>
  <c r="J11" i="27"/>
  <c r="K136" i="11"/>
  <c r="N136" i="11" s="1"/>
  <c r="I119" i="11"/>
  <c r="K12" i="27"/>
  <c r="L25" i="39"/>
  <c r="C137" i="34"/>
  <c r="C165" i="34" s="1"/>
  <c r="L21" i="39"/>
  <c r="C133" i="34"/>
  <c r="C161" i="34" s="1"/>
  <c r="L17" i="39"/>
  <c r="C129" i="34"/>
  <c r="C157" i="34" s="1"/>
  <c r="M26" i="39"/>
  <c r="D138" i="34"/>
  <c r="D166" i="34" s="1"/>
  <c r="C25" i="27"/>
  <c r="M24" i="39"/>
  <c r="D136" i="34"/>
  <c r="D164" i="34" s="1"/>
  <c r="C23" i="27"/>
  <c r="L23" i="27" s="1"/>
  <c r="M22" i="39"/>
  <c r="D134" i="34"/>
  <c r="D162" i="34" s="1"/>
  <c r="C21" i="27"/>
  <c r="M20" i="39"/>
  <c r="D132" i="34"/>
  <c r="D160" i="34" s="1"/>
  <c r="C19" i="27"/>
  <c r="M18" i="39"/>
  <c r="D130" i="34"/>
  <c r="D158" i="34" s="1"/>
  <c r="C17" i="27"/>
  <c r="D17" i="27" s="1"/>
  <c r="M16" i="39"/>
  <c r="D128" i="34"/>
  <c r="D156" i="34" s="1"/>
  <c r="C15" i="27"/>
  <c r="L15" i="27" s="1"/>
  <c r="M14" i="39"/>
  <c r="D126" i="34"/>
  <c r="D154" i="34" s="1"/>
  <c r="C13" i="27"/>
  <c r="L13" i="27" s="1"/>
  <c r="M12" i="39"/>
  <c r="D124" i="34"/>
  <c r="D152" i="34" s="1"/>
  <c r="C11" i="27"/>
  <c r="M10" i="39"/>
  <c r="D122" i="34"/>
  <c r="D150" i="34" s="1"/>
  <c r="C9" i="27"/>
  <c r="M8" i="39"/>
  <c r="D120" i="34"/>
  <c r="D148" i="34" s="1"/>
  <c r="M148" i="34" s="1"/>
  <c r="C7" i="27"/>
  <c r="L7" i="27" s="1"/>
  <c r="C28" i="39"/>
  <c r="E27" i="39"/>
  <c r="E23" i="39"/>
  <c r="E19" i="39"/>
  <c r="E15" i="39"/>
  <c r="E11" i="39"/>
  <c r="E7" i="39"/>
  <c r="I24" i="27"/>
  <c r="J137" i="34"/>
  <c r="I20" i="27"/>
  <c r="L20" i="27" s="1"/>
  <c r="J133" i="34"/>
  <c r="I16" i="27"/>
  <c r="J129" i="34"/>
  <c r="J129" i="11"/>
  <c r="J127" i="34"/>
  <c r="J127" i="11"/>
  <c r="I12" i="27"/>
  <c r="J125" i="34"/>
  <c r="M125" i="34" s="1"/>
  <c r="J125" i="11"/>
  <c r="J123" i="34"/>
  <c r="J123" i="11"/>
  <c r="I8" i="27"/>
  <c r="J121" i="34"/>
  <c r="J121" i="11"/>
  <c r="J119" i="34"/>
  <c r="J119" i="11"/>
  <c r="K6" i="39"/>
  <c r="K25" i="39"/>
  <c r="K21" i="39"/>
  <c r="K17" i="39"/>
  <c r="K13" i="39"/>
  <c r="K9" i="39"/>
  <c r="M139" i="11"/>
  <c r="M135" i="11"/>
  <c r="M131" i="11"/>
  <c r="M127" i="11"/>
  <c r="M123" i="11"/>
  <c r="J138" i="11"/>
  <c r="I137" i="11"/>
  <c r="L137" i="11" s="1"/>
  <c r="J134" i="11"/>
  <c r="I133" i="11"/>
  <c r="I131" i="11"/>
  <c r="J120" i="11"/>
  <c r="M120" i="11" s="1"/>
  <c r="B22" i="27"/>
  <c r="B14" i="27"/>
  <c r="D14" i="27" s="1"/>
  <c r="B6" i="27"/>
  <c r="H15" i="27"/>
  <c r="I22" i="27"/>
  <c r="I6" i="27"/>
  <c r="D137" i="34"/>
  <c r="D165" i="34" s="1"/>
  <c r="C132" i="34"/>
  <c r="C160" i="34" s="1"/>
  <c r="L160" i="34" s="1"/>
  <c r="D121" i="34"/>
  <c r="D149" i="34" s="1"/>
  <c r="I139" i="34"/>
  <c r="I167" i="34" s="1"/>
  <c r="I195" i="34" s="1"/>
  <c r="J128" i="34"/>
  <c r="J156" i="34" s="1"/>
  <c r="J184" i="34" s="1"/>
  <c r="I123" i="34"/>
  <c r="I151" i="34" s="1"/>
  <c r="I179" i="34" s="1"/>
  <c r="L131" i="11"/>
  <c r="L18" i="27"/>
  <c r="D26" i="27"/>
  <c r="M137" i="34"/>
  <c r="J165" i="34"/>
  <c r="J193" i="34" s="1"/>
  <c r="I160" i="34"/>
  <c r="I188" i="34" s="1"/>
  <c r="M129" i="34"/>
  <c r="J157" i="34"/>
  <c r="J185" i="34" s="1"/>
  <c r="L120" i="34"/>
  <c r="I148" i="34"/>
  <c r="I176" i="34" s="1"/>
  <c r="K176" i="34" s="1"/>
  <c r="M138" i="11"/>
  <c r="M136" i="11"/>
  <c r="M134" i="11"/>
  <c r="M130" i="11"/>
  <c r="M128" i="11"/>
  <c r="M124" i="11"/>
  <c r="M122" i="11"/>
  <c r="K26" i="27"/>
  <c r="K22" i="27"/>
  <c r="K18" i="27"/>
  <c r="K10" i="27"/>
  <c r="K6" i="27"/>
  <c r="D7" i="27"/>
  <c r="M7" i="27" s="1"/>
  <c r="M151" i="34"/>
  <c r="L125" i="11"/>
  <c r="L121" i="11"/>
  <c r="D20" i="27"/>
  <c r="L10" i="27"/>
  <c r="D10" i="27"/>
  <c r="L138" i="11"/>
  <c r="L134" i="11"/>
  <c r="L132" i="11"/>
  <c r="L130" i="11"/>
  <c r="L124" i="11"/>
  <c r="L120" i="11"/>
  <c r="N132" i="11"/>
  <c r="N128" i="11"/>
  <c r="L25" i="27"/>
  <c r="L21" i="27"/>
  <c r="L17" i="27"/>
  <c r="L146" i="34"/>
  <c r="L167" i="34"/>
  <c r="M160" i="34"/>
  <c r="L159" i="34"/>
  <c r="M156" i="34"/>
  <c r="M152" i="34"/>
  <c r="L147" i="34"/>
  <c r="L139" i="11"/>
  <c r="L133" i="11"/>
  <c r="L127" i="11"/>
  <c r="L119" i="11"/>
  <c r="L16" i="27"/>
  <c r="L12" i="27"/>
  <c r="L6" i="27"/>
  <c r="L136" i="34"/>
  <c r="I164" i="34"/>
  <c r="I192" i="34" s="1"/>
  <c r="M133" i="34"/>
  <c r="J161" i="34"/>
  <c r="J189" i="34" s="1"/>
  <c r="I156" i="34"/>
  <c r="I184" i="34" s="1"/>
  <c r="M121" i="34"/>
  <c r="J149" i="34"/>
  <c r="J177" i="34" s="1"/>
  <c r="L118" i="11"/>
  <c r="L202" i="11" s="1"/>
  <c r="M137" i="11"/>
  <c r="M133" i="11"/>
  <c r="M125" i="11"/>
  <c r="M121" i="11"/>
  <c r="L125" i="34"/>
  <c r="L121" i="34"/>
  <c r="N136" i="34"/>
  <c r="M135" i="34"/>
  <c r="N132" i="34"/>
  <c r="N128" i="34"/>
  <c r="M127" i="34"/>
  <c r="L126" i="34"/>
  <c r="J166" i="34"/>
  <c r="J194" i="34" s="1"/>
  <c r="I165" i="34"/>
  <c r="I193" i="34" s="1"/>
  <c r="J162" i="34"/>
  <c r="J190" i="34" s="1"/>
  <c r="I161" i="34"/>
  <c r="I189" i="34" s="1"/>
  <c r="I157" i="34"/>
  <c r="I185" i="34" s="1"/>
  <c r="J154" i="34"/>
  <c r="J182" i="34" s="1"/>
  <c r="I153" i="34"/>
  <c r="I181" i="34" s="1"/>
  <c r="J150" i="34"/>
  <c r="J178" i="34" s="1"/>
  <c r="I149" i="34"/>
  <c r="I177" i="34" s="1"/>
  <c r="K147" i="34"/>
  <c r="L118" i="34"/>
  <c r="L139" i="34"/>
  <c r="M132" i="34"/>
  <c r="L131" i="34"/>
  <c r="M124" i="34"/>
  <c r="M120" i="34"/>
  <c r="J167" i="34"/>
  <c r="J195" i="34" s="1"/>
  <c r="I166" i="34"/>
  <c r="I194" i="34" s="1"/>
  <c r="K164" i="34"/>
  <c r="N164" i="34" s="1"/>
  <c r="J163" i="34"/>
  <c r="J191" i="34" s="1"/>
  <c r="K160" i="34"/>
  <c r="J159" i="34"/>
  <c r="J187" i="34" s="1"/>
  <c r="K156" i="34"/>
  <c r="N156" i="34" s="1"/>
  <c r="J155" i="34"/>
  <c r="J183" i="34" s="1"/>
  <c r="I154" i="34"/>
  <c r="I182" i="34" s="1"/>
  <c r="K152" i="34"/>
  <c r="J151" i="34"/>
  <c r="J179" i="34" s="1"/>
  <c r="I150" i="34"/>
  <c r="I178" i="34" s="1"/>
  <c r="K148" i="34"/>
  <c r="J147" i="34"/>
  <c r="J175" i="34" s="1"/>
  <c r="E28" i="25"/>
  <c r="D15" i="27" l="1"/>
  <c r="M15" i="27" s="1"/>
  <c r="D24" i="27"/>
  <c r="L135" i="34"/>
  <c r="D13" i="27"/>
  <c r="L122" i="11"/>
  <c r="L126" i="11"/>
  <c r="M119" i="11"/>
  <c r="L8" i="27"/>
  <c r="M129" i="11"/>
  <c r="L124" i="34"/>
  <c r="L130" i="34"/>
  <c r="L9" i="27"/>
  <c r="M138" i="34"/>
  <c r="D6" i="27"/>
  <c r="M6" i="27" s="1"/>
  <c r="L133" i="34"/>
  <c r="M122" i="34"/>
  <c r="N160" i="34"/>
  <c r="L127" i="34"/>
  <c r="L119" i="34"/>
  <c r="M128" i="34"/>
  <c r="M119" i="34"/>
  <c r="M131" i="34"/>
  <c r="L138" i="34"/>
  <c r="M130" i="34"/>
  <c r="K14" i="27"/>
  <c r="D25" i="27"/>
  <c r="M118" i="34"/>
  <c r="D5" i="27"/>
  <c r="J16" i="27"/>
  <c r="M16" i="27" s="1"/>
  <c r="K129" i="11"/>
  <c r="K129" i="34"/>
  <c r="N27" i="39"/>
  <c r="E139" i="34"/>
  <c r="E167" i="34" s="1"/>
  <c r="N18" i="39"/>
  <c r="E130" i="34"/>
  <c r="E158" i="34" s="1"/>
  <c r="K8" i="27"/>
  <c r="K138" i="34"/>
  <c r="J25" i="27"/>
  <c r="K138" i="11"/>
  <c r="J18" i="27"/>
  <c r="M18" i="27" s="1"/>
  <c r="K131" i="34"/>
  <c r="K131" i="11"/>
  <c r="N21" i="39"/>
  <c r="E133" i="34"/>
  <c r="E161" i="34" s="1"/>
  <c r="M136" i="34"/>
  <c r="L122" i="34"/>
  <c r="M126" i="34"/>
  <c r="L137" i="34"/>
  <c r="M149" i="34"/>
  <c r="D21" i="27"/>
  <c r="L128" i="34"/>
  <c r="M12" i="27"/>
  <c r="D22" i="27"/>
  <c r="L151" i="34"/>
  <c r="M164" i="34"/>
  <c r="M9" i="27"/>
  <c r="L154" i="34"/>
  <c r="L132" i="34"/>
  <c r="D8" i="27"/>
  <c r="J20" i="27"/>
  <c r="M20" i="27" s="1"/>
  <c r="K133" i="34"/>
  <c r="K133" i="11"/>
  <c r="N15" i="39"/>
  <c r="E127" i="34"/>
  <c r="E155" i="34" s="1"/>
  <c r="L28" i="39"/>
  <c r="B27" i="27"/>
  <c r="C140" i="34"/>
  <c r="C168" i="34" s="1"/>
  <c r="M25" i="27"/>
  <c r="N22" i="39"/>
  <c r="E134" i="34"/>
  <c r="E162" i="34" s="1"/>
  <c r="K17" i="27"/>
  <c r="K126" i="34"/>
  <c r="K126" i="11"/>
  <c r="J13" i="27"/>
  <c r="I27" i="27"/>
  <c r="J140" i="11"/>
  <c r="K28" i="39"/>
  <c r="J140" i="34"/>
  <c r="N8" i="39"/>
  <c r="E120" i="34"/>
  <c r="N14" i="39"/>
  <c r="E126" i="34"/>
  <c r="E154" i="34" s="1"/>
  <c r="K13" i="27"/>
  <c r="J22" i="27"/>
  <c r="K135" i="34"/>
  <c r="K135" i="11"/>
  <c r="N9" i="39"/>
  <c r="E121" i="34"/>
  <c r="E149" i="34" s="1"/>
  <c r="N25" i="39"/>
  <c r="E137" i="34"/>
  <c r="E165" i="34" s="1"/>
  <c r="L26" i="27"/>
  <c r="L11" i="27"/>
  <c r="D11" i="27"/>
  <c r="M11" i="27" s="1"/>
  <c r="I162" i="34"/>
  <c r="M123" i="34"/>
  <c r="M139" i="34"/>
  <c r="J153" i="34"/>
  <c r="J181" i="34" s="1"/>
  <c r="M167" i="34"/>
  <c r="I152" i="34"/>
  <c r="J8" i="27"/>
  <c r="K121" i="34"/>
  <c r="K121" i="11"/>
  <c r="J24" i="27"/>
  <c r="K137" i="11"/>
  <c r="K137" i="34"/>
  <c r="N19" i="39"/>
  <c r="E131" i="34"/>
  <c r="E159" i="34" s="1"/>
  <c r="M28" i="39"/>
  <c r="D140" i="34"/>
  <c r="D168" i="34" s="1"/>
  <c r="C27" i="27"/>
  <c r="E28" i="39"/>
  <c r="K130" i="34"/>
  <c r="K130" i="11"/>
  <c r="J17" i="27"/>
  <c r="M17" i="27" s="1"/>
  <c r="N12" i="39"/>
  <c r="E124" i="34"/>
  <c r="N26" i="39"/>
  <c r="E138" i="34"/>
  <c r="E166" i="34" s="1"/>
  <c r="J10" i="27"/>
  <c r="K123" i="34"/>
  <c r="K123" i="11"/>
  <c r="J26" i="27"/>
  <c r="M26" i="27" s="1"/>
  <c r="K139" i="34"/>
  <c r="K139" i="11"/>
  <c r="N13" i="39"/>
  <c r="E125" i="34"/>
  <c r="E153" i="34" s="1"/>
  <c r="N6" i="39"/>
  <c r="E118" i="34"/>
  <c r="E146" i="34" s="1"/>
  <c r="K15" i="27"/>
  <c r="K25" i="27"/>
  <c r="N11" i="39"/>
  <c r="E123" i="34"/>
  <c r="E151" i="34" s="1"/>
  <c r="L19" i="27"/>
  <c r="D19" i="27"/>
  <c r="M19" i="27" s="1"/>
  <c r="K122" i="34"/>
  <c r="K122" i="11"/>
  <c r="J9" i="27"/>
  <c r="I158" i="34"/>
  <c r="I186" i="34" s="1"/>
  <c r="L123" i="34"/>
  <c r="L129" i="34"/>
  <c r="M134" i="34"/>
  <c r="K184" i="34"/>
  <c r="M165" i="34"/>
  <c r="D23" i="27"/>
  <c r="M23" i="27" s="1"/>
  <c r="M10" i="27"/>
  <c r="M159" i="34"/>
  <c r="M24" i="27"/>
  <c r="J12" i="27"/>
  <c r="K125" i="11"/>
  <c r="K125" i="34"/>
  <c r="K118" i="34"/>
  <c r="J5" i="27"/>
  <c r="M5" i="27" s="1"/>
  <c r="K118" i="11"/>
  <c r="N7" i="39"/>
  <c r="E119" i="34"/>
  <c r="N23" i="39"/>
  <c r="E135" i="34"/>
  <c r="E163" i="34" s="1"/>
  <c r="N10" i="39"/>
  <c r="E122" i="34"/>
  <c r="E150" i="34" s="1"/>
  <c r="K134" i="34"/>
  <c r="K134" i="11"/>
  <c r="J21" i="27"/>
  <c r="J14" i="27"/>
  <c r="M14" i="27" s="1"/>
  <c r="K127" i="34"/>
  <c r="K127" i="11"/>
  <c r="I140" i="11"/>
  <c r="I140" i="34"/>
  <c r="H27" i="27"/>
  <c r="N17" i="39"/>
  <c r="E129" i="34"/>
  <c r="E157" i="34" s="1"/>
  <c r="K9" i="27"/>
  <c r="K182" i="34"/>
  <c r="K189" i="34"/>
  <c r="K185" i="34"/>
  <c r="K187" i="34"/>
  <c r="K178" i="34"/>
  <c r="K194" i="34"/>
  <c r="L148" i="34"/>
  <c r="M150" i="34"/>
  <c r="L161" i="34"/>
  <c r="M166" i="34"/>
  <c r="M147" i="34"/>
  <c r="L158" i="34"/>
  <c r="M163" i="34"/>
  <c r="K188" i="34"/>
  <c r="L164" i="34"/>
  <c r="L157" i="34"/>
  <c r="M162" i="34"/>
  <c r="M146" i="34"/>
  <c r="K183" i="34"/>
  <c r="K177" i="34"/>
  <c r="L156" i="34"/>
  <c r="K181" i="34"/>
  <c r="K192" i="34"/>
  <c r="K193" i="34"/>
  <c r="K179" i="34"/>
  <c r="K195" i="34"/>
  <c r="K186" i="34"/>
  <c r="K174" i="34"/>
  <c r="L153" i="34"/>
  <c r="M158" i="34"/>
  <c r="L149" i="34"/>
  <c r="L150" i="34"/>
  <c r="M155" i="34"/>
  <c r="L166" i="34"/>
  <c r="M153" i="34"/>
  <c r="M154" i="34"/>
  <c r="L165" i="34"/>
  <c r="K175" i="34"/>
  <c r="K191" i="34"/>
  <c r="M161" i="34"/>
  <c r="CC7" i="39"/>
  <c r="CC8" i="39"/>
  <c r="CC9" i="39"/>
  <c r="CC10" i="39"/>
  <c r="CC11" i="39"/>
  <c r="CC12" i="39"/>
  <c r="CC13" i="39"/>
  <c r="CC14" i="39"/>
  <c r="CC15" i="39"/>
  <c r="CC16" i="39"/>
  <c r="CC17" i="39"/>
  <c r="CC18" i="39"/>
  <c r="CC19" i="39"/>
  <c r="CC20" i="39"/>
  <c r="CC21" i="39"/>
  <c r="CC22" i="39"/>
  <c r="CC23" i="39"/>
  <c r="CC24" i="39"/>
  <c r="CC25" i="39"/>
  <c r="CC26" i="39"/>
  <c r="CC27" i="39"/>
  <c r="CC6" i="39"/>
  <c r="CB28" i="39"/>
  <c r="CA28" i="39"/>
  <c r="M13" i="27" l="1"/>
  <c r="N131" i="11"/>
  <c r="N137" i="11"/>
  <c r="J168" i="34"/>
  <c r="J196" i="34" s="1"/>
  <c r="M140" i="34"/>
  <c r="M8" i="27"/>
  <c r="N119" i="11"/>
  <c r="K150" i="34"/>
  <c r="N150" i="34" s="1"/>
  <c r="N122" i="34"/>
  <c r="N125" i="11"/>
  <c r="N139" i="34"/>
  <c r="K167" i="34"/>
  <c r="N167" i="34" s="1"/>
  <c r="N124" i="11"/>
  <c r="L27" i="27"/>
  <c r="D27" i="27"/>
  <c r="I180" i="34"/>
  <c r="L152" i="34"/>
  <c r="N120" i="11"/>
  <c r="K140" i="34"/>
  <c r="J27" i="27"/>
  <c r="K140" i="11"/>
  <c r="N134" i="11"/>
  <c r="N127" i="11"/>
  <c r="K161" i="34"/>
  <c r="N161" i="34" s="1"/>
  <c r="N133" i="34"/>
  <c r="N130" i="11"/>
  <c r="N122" i="11"/>
  <c r="N123" i="11"/>
  <c r="N127" i="34"/>
  <c r="K155" i="34"/>
  <c r="N155" i="34" s="1"/>
  <c r="N134" i="34"/>
  <c r="K162" i="34"/>
  <c r="N135" i="11"/>
  <c r="E147" i="34"/>
  <c r="N119" i="34"/>
  <c r="N118" i="34"/>
  <c r="K146" i="34"/>
  <c r="N146" i="34" s="1"/>
  <c r="N138" i="11"/>
  <c r="E152" i="34"/>
  <c r="N124" i="34"/>
  <c r="N130" i="34"/>
  <c r="K158" i="34"/>
  <c r="N158" i="34" s="1"/>
  <c r="M168" i="34"/>
  <c r="N126" i="11"/>
  <c r="E148" i="34"/>
  <c r="N120" i="34"/>
  <c r="K154" i="34"/>
  <c r="N126" i="34"/>
  <c r="L140" i="11"/>
  <c r="M21" i="27"/>
  <c r="N123" i="34"/>
  <c r="K151" i="34"/>
  <c r="N151" i="34" s="1"/>
  <c r="N28" i="39"/>
  <c r="E140" i="34"/>
  <c r="E168" i="34" s="1"/>
  <c r="N162" i="34"/>
  <c r="N139" i="11"/>
  <c r="CC28" i="39"/>
  <c r="N129" i="11"/>
  <c r="L140" i="34"/>
  <c r="I168" i="34"/>
  <c r="I196" i="34" s="1"/>
  <c r="K153" i="34"/>
  <c r="N153" i="34" s="1"/>
  <c r="N125" i="34"/>
  <c r="N118" i="11"/>
  <c r="M140" i="11"/>
  <c r="K165" i="34"/>
  <c r="N165" i="34" s="1"/>
  <c r="N137" i="34"/>
  <c r="K149" i="34"/>
  <c r="N149" i="34" s="1"/>
  <c r="N121" i="34"/>
  <c r="I190" i="34"/>
  <c r="L162" i="34"/>
  <c r="N121" i="11"/>
  <c r="K163" i="34"/>
  <c r="N163" i="34" s="1"/>
  <c r="N135" i="34"/>
  <c r="N154" i="34"/>
  <c r="K27" i="27"/>
  <c r="M22" i="27"/>
  <c r="N133" i="11"/>
  <c r="K159" i="34"/>
  <c r="N159" i="34" s="1"/>
  <c r="N131" i="34"/>
  <c r="N138" i="34"/>
  <c r="K166" i="34"/>
  <c r="N166" i="34" s="1"/>
  <c r="K157" i="34"/>
  <c r="N157" i="34" s="1"/>
  <c r="N129" i="34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6" i="25"/>
  <c r="D28" i="25"/>
  <c r="C28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D6" i="25"/>
  <c r="C6" i="25"/>
  <c r="K180" i="34" l="1"/>
  <c r="L168" i="34"/>
  <c r="M27" i="27"/>
  <c r="K190" i="34"/>
  <c r="N140" i="11"/>
  <c r="N148" i="34"/>
  <c r="N152" i="34"/>
  <c r="N147" i="34"/>
  <c r="N140" i="34"/>
  <c r="K168" i="34"/>
  <c r="N168" i="34" s="1"/>
  <c r="K196" i="34"/>
  <c r="CC7" i="37"/>
  <c r="CC8" i="37"/>
  <c r="CC9" i="37"/>
  <c r="CC10" i="37"/>
  <c r="CC11" i="37"/>
  <c r="CC12" i="37"/>
  <c r="CC13" i="37"/>
  <c r="CC14" i="37"/>
  <c r="CC15" i="37"/>
  <c r="CC16" i="37"/>
  <c r="CC17" i="37"/>
  <c r="CC18" i="37"/>
  <c r="CC19" i="37"/>
  <c r="CC20" i="37"/>
  <c r="CC21" i="37"/>
  <c r="CC22" i="37"/>
  <c r="CC23" i="37"/>
  <c r="CC24" i="37"/>
  <c r="CC25" i="37"/>
  <c r="CC26" i="37"/>
  <c r="CC27" i="37"/>
  <c r="CC28" i="37"/>
  <c r="CC6" i="37"/>
  <c r="CB28" i="37"/>
  <c r="CA28" i="37"/>
  <c r="J28" i="37"/>
  <c r="I28" i="37"/>
  <c r="K28" i="37" s="1"/>
  <c r="K7" i="37"/>
  <c r="K8" i="37"/>
  <c r="K9" i="37"/>
  <c r="K10" i="37"/>
  <c r="K11" i="37"/>
  <c r="K12" i="37"/>
  <c r="K13" i="37"/>
  <c r="K14" i="37"/>
  <c r="K15" i="37"/>
  <c r="K16" i="37"/>
  <c r="K17" i="37"/>
  <c r="K18" i="37"/>
  <c r="K19" i="37"/>
  <c r="K20" i="37"/>
  <c r="K21" i="37"/>
  <c r="K22" i="37"/>
  <c r="K23" i="37"/>
  <c r="K24" i="37"/>
  <c r="K25" i="37"/>
  <c r="K26" i="37"/>
  <c r="K27" i="37"/>
  <c r="K6" i="37"/>
  <c r="J7" i="37"/>
  <c r="J8" i="37"/>
  <c r="J9" i="37"/>
  <c r="J10" i="37"/>
  <c r="J11" i="37"/>
  <c r="J12" i="37"/>
  <c r="J13" i="37"/>
  <c r="J14" i="37"/>
  <c r="J15" i="37"/>
  <c r="J16" i="37"/>
  <c r="J17" i="37"/>
  <c r="J18" i="37"/>
  <c r="J19" i="37"/>
  <c r="J20" i="37"/>
  <c r="J21" i="37"/>
  <c r="J22" i="37"/>
  <c r="J23" i="37"/>
  <c r="J24" i="37"/>
  <c r="J25" i="37"/>
  <c r="J26" i="37"/>
  <c r="J27" i="37"/>
  <c r="J6" i="37"/>
  <c r="I7" i="37"/>
  <c r="I8" i="37"/>
  <c r="I9" i="37"/>
  <c r="I10" i="37"/>
  <c r="I11" i="37"/>
  <c r="I12" i="37"/>
  <c r="I13" i="37"/>
  <c r="I14" i="37"/>
  <c r="I15" i="37"/>
  <c r="I16" i="37"/>
  <c r="I17" i="37"/>
  <c r="I18" i="37"/>
  <c r="I19" i="37"/>
  <c r="I20" i="37"/>
  <c r="I21" i="37"/>
  <c r="I22" i="37"/>
  <c r="I23" i="37"/>
  <c r="I24" i="37"/>
  <c r="I25" i="37"/>
  <c r="I26" i="37"/>
  <c r="I27" i="37"/>
  <c r="I6" i="37"/>
  <c r="E9" i="37"/>
  <c r="E13" i="37"/>
  <c r="E17" i="37"/>
  <c r="E21" i="37"/>
  <c r="E25" i="37"/>
  <c r="D7" i="37"/>
  <c r="D8" i="37"/>
  <c r="E8" i="37" s="1"/>
  <c r="D9" i="37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C7" i="37"/>
  <c r="C8" i="37"/>
  <c r="C9" i="37"/>
  <c r="C10" i="37"/>
  <c r="C11" i="37"/>
  <c r="E11" i="37" s="1"/>
  <c r="C12" i="37"/>
  <c r="C13" i="37"/>
  <c r="C14" i="37"/>
  <c r="C15" i="37"/>
  <c r="C16" i="37"/>
  <c r="C17" i="37"/>
  <c r="C18" i="37"/>
  <c r="C19" i="37"/>
  <c r="E19" i="37" s="1"/>
  <c r="C20" i="37"/>
  <c r="C21" i="37"/>
  <c r="C22" i="37"/>
  <c r="C23" i="37"/>
  <c r="C24" i="37"/>
  <c r="C25" i="37"/>
  <c r="C26" i="37"/>
  <c r="C27" i="37"/>
  <c r="E27" i="37" s="1"/>
  <c r="D6" i="37"/>
  <c r="C6" i="37"/>
  <c r="E7" i="38"/>
  <c r="E8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7" i="15"/>
  <c r="BZ8" i="15"/>
  <c r="BZ9" i="15"/>
  <c r="BZ10" i="15"/>
  <c r="BZ11" i="15"/>
  <c r="BZ12" i="15"/>
  <c r="BZ13" i="15"/>
  <c r="BZ14" i="15"/>
  <c r="BZ15" i="15"/>
  <c r="BZ16" i="15"/>
  <c r="BZ17" i="15"/>
  <c r="BZ18" i="15"/>
  <c r="BZ19" i="15"/>
  <c r="BZ20" i="15"/>
  <c r="BZ21" i="15"/>
  <c r="BZ22" i="15"/>
  <c r="BZ23" i="15"/>
  <c r="BZ24" i="15"/>
  <c r="BZ25" i="15"/>
  <c r="BZ26" i="15"/>
  <c r="BZ27" i="15"/>
  <c r="BZ28" i="15"/>
  <c r="BZ29" i="15"/>
  <c r="BZ7" i="15"/>
  <c r="BW8" i="15"/>
  <c r="BW9" i="15"/>
  <c r="BW10" i="15"/>
  <c r="BW11" i="15"/>
  <c r="BW12" i="15"/>
  <c r="BW13" i="15"/>
  <c r="BW14" i="15"/>
  <c r="BW15" i="15"/>
  <c r="BW16" i="15"/>
  <c r="BW17" i="15"/>
  <c r="BW18" i="15"/>
  <c r="BW19" i="15"/>
  <c r="BW20" i="15"/>
  <c r="BW21" i="15"/>
  <c r="BW22" i="15"/>
  <c r="BW23" i="15"/>
  <c r="BW24" i="15"/>
  <c r="BW25" i="15"/>
  <c r="BW26" i="15"/>
  <c r="BW27" i="15"/>
  <c r="BW28" i="15"/>
  <c r="BW7" i="15"/>
  <c r="BW29" i="15" s="1"/>
  <c r="BV29" i="15"/>
  <c r="BX29" i="15"/>
  <c r="BY29" i="15"/>
  <c r="BU29" i="15"/>
  <c r="M27" i="38" l="1"/>
  <c r="D27" i="34"/>
  <c r="M27" i="34" s="1"/>
  <c r="E27" i="38"/>
  <c r="N27" i="37"/>
  <c r="E55" i="34"/>
  <c r="N19" i="37"/>
  <c r="E47" i="34"/>
  <c r="E20" i="24"/>
  <c r="N20" i="24" s="1"/>
  <c r="N11" i="37"/>
  <c r="E39" i="34"/>
  <c r="E12" i="24"/>
  <c r="N12" i="24" s="1"/>
  <c r="N8" i="37"/>
  <c r="E9" i="24"/>
  <c r="N9" i="24" s="1"/>
  <c r="E36" i="34"/>
  <c r="L23" i="37"/>
  <c r="C51" i="34"/>
  <c r="C24" i="24"/>
  <c r="L24" i="24" s="1"/>
  <c r="L15" i="37"/>
  <c r="C43" i="34"/>
  <c r="C16" i="24"/>
  <c r="L16" i="24" s="1"/>
  <c r="L7" i="37"/>
  <c r="C35" i="34"/>
  <c r="C8" i="24"/>
  <c r="L8" i="24" s="1"/>
  <c r="M20" i="37"/>
  <c r="D48" i="34"/>
  <c r="D21" i="24"/>
  <c r="M21" i="24" s="1"/>
  <c r="M12" i="37"/>
  <c r="D40" i="34"/>
  <c r="D13" i="24"/>
  <c r="M13" i="24" s="1"/>
  <c r="N25" i="37"/>
  <c r="E53" i="34"/>
  <c r="E26" i="24"/>
  <c r="N26" i="24" s="1"/>
  <c r="N21" i="37"/>
  <c r="E49" i="34"/>
  <c r="E22" i="24"/>
  <c r="N22" i="24" s="1"/>
  <c r="N13" i="37"/>
  <c r="E41" i="34"/>
  <c r="E14" i="24"/>
  <c r="N14" i="24" s="1"/>
  <c r="L22" i="37"/>
  <c r="C23" i="24"/>
  <c r="L23" i="24" s="1"/>
  <c r="C50" i="34"/>
  <c r="L14" i="37"/>
  <c r="C15" i="24"/>
  <c r="L15" i="24" s="1"/>
  <c r="C42" i="34"/>
  <c r="M23" i="37"/>
  <c r="D24" i="24"/>
  <c r="M24" i="24" s="1"/>
  <c r="D51" i="34"/>
  <c r="M15" i="37"/>
  <c r="D16" i="24"/>
  <c r="M16" i="24" s="1"/>
  <c r="D43" i="34"/>
  <c r="M7" i="37"/>
  <c r="D8" i="24"/>
  <c r="M8" i="24" s="1"/>
  <c r="D35" i="34"/>
  <c r="E20" i="37"/>
  <c r="L25" i="37"/>
  <c r="C53" i="34"/>
  <c r="C26" i="24"/>
  <c r="L26" i="24" s="1"/>
  <c r="L21" i="37"/>
  <c r="C22" i="24"/>
  <c r="L22" i="24" s="1"/>
  <c r="C49" i="34"/>
  <c r="L17" i="37"/>
  <c r="C45" i="34"/>
  <c r="C18" i="24"/>
  <c r="L18" i="24" s="1"/>
  <c r="L13" i="37"/>
  <c r="C41" i="34"/>
  <c r="C14" i="24"/>
  <c r="L14" i="24" s="1"/>
  <c r="L9" i="37"/>
  <c r="C37" i="34"/>
  <c r="C10" i="24"/>
  <c r="L10" i="24" s="1"/>
  <c r="M26" i="37"/>
  <c r="D27" i="24"/>
  <c r="M27" i="24" s="1"/>
  <c r="D54" i="34"/>
  <c r="M22" i="37"/>
  <c r="D50" i="34"/>
  <c r="D23" i="24"/>
  <c r="M23" i="24" s="1"/>
  <c r="M18" i="37"/>
  <c r="D46" i="34"/>
  <c r="D19" i="24"/>
  <c r="M19" i="24" s="1"/>
  <c r="M14" i="37"/>
  <c r="D42" i="34"/>
  <c r="D15" i="24"/>
  <c r="M15" i="24" s="1"/>
  <c r="M10" i="37"/>
  <c r="D11" i="24"/>
  <c r="M11" i="24" s="1"/>
  <c r="D38" i="34"/>
  <c r="E23" i="37"/>
  <c r="E15" i="37"/>
  <c r="E7" i="37"/>
  <c r="L27" i="37"/>
  <c r="C55" i="34"/>
  <c r="C28" i="24"/>
  <c r="L28" i="24" s="1"/>
  <c r="L19" i="37"/>
  <c r="C47" i="34"/>
  <c r="C20" i="24"/>
  <c r="L20" i="24" s="1"/>
  <c r="L11" i="37"/>
  <c r="C39" i="34"/>
  <c r="C12" i="24"/>
  <c r="L12" i="24" s="1"/>
  <c r="M24" i="37"/>
  <c r="D52" i="34"/>
  <c r="D25" i="24"/>
  <c r="M25" i="24" s="1"/>
  <c r="M16" i="37"/>
  <c r="D44" i="34"/>
  <c r="D17" i="24"/>
  <c r="M17" i="24" s="1"/>
  <c r="M8" i="37"/>
  <c r="D36" i="34"/>
  <c r="D9" i="24"/>
  <c r="M9" i="24" s="1"/>
  <c r="N17" i="37"/>
  <c r="E45" i="34"/>
  <c r="E18" i="24"/>
  <c r="N18" i="24" s="1"/>
  <c r="N9" i="37"/>
  <c r="E37" i="34"/>
  <c r="E10" i="24"/>
  <c r="N10" i="24" s="1"/>
  <c r="L26" i="37"/>
  <c r="C27" i="24"/>
  <c r="L27" i="24" s="1"/>
  <c r="C54" i="34"/>
  <c r="L18" i="37"/>
  <c r="C19" i="24"/>
  <c r="L19" i="24" s="1"/>
  <c r="C46" i="34"/>
  <c r="L10" i="37"/>
  <c r="C11" i="24"/>
  <c r="L11" i="24" s="1"/>
  <c r="C38" i="34"/>
  <c r="M27" i="37"/>
  <c r="D28" i="24"/>
  <c r="D55" i="34"/>
  <c r="M19" i="37"/>
  <c r="D20" i="24"/>
  <c r="M20" i="24" s="1"/>
  <c r="D47" i="34"/>
  <c r="M11" i="37"/>
  <c r="D12" i="24"/>
  <c r="M12" i="24" s="1"/>
  <c r="D39" i="34"/>
  <c r="E24" i="37"/>
  <c r="E16" i="37"/>
  <c r="E12" i="37"/>
  <c r="L24" i="37"/>
  <c r="C52" i="34"/>
  <c r="C25" i="24"/>
  <c r="L25" i="24" s="1"/>
  <c r="L20" i="37"/>
  <c r="C48" i="34"/>
  <c r="C21" i="24"/>
  <c r="L21" i="24" s="1"/>
  <c r="L16" i="37"/>
  <c r="C44" i="34"/>
  <c r="C17" i="24"/>
  <c r="L17" i="24" s="1"/>
  <c r="L12" i="37"/>
  <c r="C13" i="24"/>
  <c r="L13" i="24" s="1"/>
  <c r="C40" i="34"/>
  <c r="L8" i="37"/>
  <c r="C36" i="34"/>
  <c r="C9" i="24"/>
  <c r="L9" i="24" s="1"/>
  <c r="M25" i="37"/>
  <c r="D53" i="34"/>
  <c r="D26" i="24"/>
  <c r="M26" i="24" s="1"/>
  <c r="M21" i="37"/>
  <c r="D49" i="34"/>
  <c r="D22" i="24"/>
  <c r="M22" i="24" s="1"/>
  <c r="M17" i="37"/>
  <c r="D18" i="24"/>
  <c r="M18" i="24" s="1"/>
  <c r="D45" i="34"/>
  <c r="M13" i="37"/>
  <c r="D41" i="34"/>
  <c r="D14" i="24"/>
  <c r="M14" i="24" s="1"/>
  <c r="M9" i="37"/>
  <c r="D37" i="34"/>
  <c r="D10" i="24"/>
  <c r="M10" i="24" s="1"/>
  <c r="E26" i="37"/>
  <c r="E22" i="37"/>
  <c r="E18" i="37"/>
  <c r="E14" i="37"/>
  <c r="E10" i="37"/>
  <c r="M6" i="37"/>
  <c r="D7" i="24"/>
  <c r="M7" i="24" s="1"/>
  <c r="D34" i="34"/>
  <c r="L6" i="37"/>
  <c r="C34" i="34"/>
  <c r="L34" i="34" s="1"/>
  <c r="E6" i="37"/>
  <c r="L6" i="38"/>
  <c r="L7" i="24"/>
  <c r="C6" i="34"/>
  <c r="E6" i="38"/>
  <c r="DZ28" i="39"/>
  <c r="DY28" i="39"/>
  <c r="EA28" i="39" s="1"/>
  <c r="DL28" i="39"/>
  <c r="DK28" i="39"/>
  <c r="CX28" i="39"/>
  <c r="CW28" i="39"/>
  <c r="CY28" i="39" s="1"/>
  <c r="CJ28" i="39"/>
  <c r="CI28" i="39"/>
  <c r="BI28" i="39"/>
  <c r="BH28" i="39"/>
  <c r="BG28" i="39"/>
  <c r="AT28" i="39"/>
  <c r="BC28" i="39" s="1"/>
  <c r="AS28" i="39"/>
  <c r="AF28" i="39"/>
  <c r="AO28" i="39" s="1"/>
  <c r="AE28" i="39"/>
  <c r="R28" i="39"/>
  <c r="Q28" i="39"/>
  <c r="EA27" i="39"/>
  <c r="DM27" i="39"/>
  <c r="CY27" i="39"/>
  <c r="CK27" i="39"/>
  <c r="BI27" i="39"/>
  <c r="AU27" i="39"/>
  <c r="BD27" i="39" s="1"/>
  <c r="AG27" i="39"/>
  <c r="AP27" i="39" s="1"/>
  <c r="S27" i="39"/>
  <c r="AB27" i="39" s="1"/>
  <c r="EA26" i="39"/>
  <c r="DM26" i="39"/>
  <c r="CY26" i="39"/>
  <c r="CK26" i="39"/>
  <c r="BI26" i="39"/>
  <c r="AU26" i="39"/>
  <c r="BD26" i="39" s="1"/>
  <c r="AG26" i="39"/>
  <c r="AP26" i="39" s="1"/>
  <c r="S26" i="39"/>
  <c r="AB26" i="39" s="1"/>
  <c r="EA25" i="39"/>
  <c r="DM25" i="39"/>
  <c r="CY25" i="39"/>
  <c r="CK25" i="39"/>
  <c r="BI25" i="39"/>
  <c r="AU25" i="39"/>
  <c r="BD25" i="39" s="1"/>
  <c r="AG25" i="39"/>
  <c r="AP25" i="39" s="1"/>
  <c r="S25" i="39"/>
  <c r="AB25" i="39" s="1"/>
  <c r="EA24" i="39"/>
  <c r="DM24" i="39"/>
  <c r="CY24" i="39"/>
  <c r="CK24" i="39"/>
  <c r="BI24" i="39"/>
  <c r="AU24" i="39"/>
  <c r="BD24" i="39" s="1"/>
  <c r="AG24" i="39"/>
  <c r="AP24" i="39" s="1"/>
  <c r="S24" i="39"/>
  <c r="AB24" i="39" s="1"/>
  <c r="EA23" i="39"/>
  <c r="DM23" i="39"/>
  <c r="CY23" i="39"/>
  <c r="CK23" i="39"/>
  <c r="BI23" i="39"/>
  <c r="AU23" i="39"/>
  <c r="BD23" i="39" s="1"/>
  <c r="AG23" i="39"/>
  <c r="AP23" i="39" s="1"/>
  <c r="S23" i="39"/>
  <c r="AB23" i="39" s="1"/>
  <c r="EA22" i="39"/>
  <c r="DM22" i="39"/>
  <c r="CY22" i="39"/>
  <c r="CK22" i="39"/>
  <c r="BI22" i="39"/>
  <c r="AU22" i="39"/>
  <c r="BD22" i="39" s="1"/>
  <c r="AG22" i="39"/>
  <c r="AP22" i="39" s="1"/>
  <c r="S22" i="39"/>
  <c r="AB22" i="39" s="1"/>
  <c r="EA21" i="39"/>
  <c r="DM21" i="39"/>
  <c r="CY21" i="39"/>
  <c r="CK21" i="39"/>
  <c r="BI21" i="39"/>
  <c r="AU21" i="39"/>
  <c r="BD21" i="39" s="1"/>
  <c r="AG21" i="39"/>
  <c r="AP21" i="39" s="1"/>
  <c r="S21" i="39"/>
  <c r="AB21" i="39" s="1"/>
  <c r="EA20" i="39"/>
  <c r="DM20" i="39"/>
  <c r="CY20" i="39"/>
  <c r="CK20" i="39"/>
  <c r="BI20" i="39"/>
  <c r="AU20" i="39"/>
  <c r="BD20" i="39" s="1"/>
  <c r="AG20" i="39"/>
  <c r="AP20" i="39" s="1"/>
  <c r="S20" i="39"/>
  <c r="AB20" i="39" s="1"/>
  <c r="EA19" i="39"/>
  <c r="DM19" i="39"/>
  <c r="CY19" i="39"/>
  <c r="CK19" i="39"/>
  <c r="BI19" i="39"/>
  <c r="AU19" i="39"/>
  <c r="BD19" i="39" s="1"/>
  <c r="AG19" i="39"/>
  <c r="AP19" i="39" s="1"/>
  <c r="S19" i="39"/>
  <c r="AB19" i="39" s="1"/>
  <c r="EA18" i="39"/>
  <c r="DM18" i="39"/>
  <c r="CY18" i="39"/>
  <c r="CK18" i="39"/>
  <c r="BI18" i="39"/>
  <c r="AU18" i="39"/>
  <c r="BD18" i="39" s="1"/>
  <c r="AG18" i="39"/>
  <c r="AP18" i="39" s="1"/>
  <c r="S18" i="39"/>
  <c r="AB18" i="39" s="1"/>
  <c r="EA17" i="39"/>
  <c r="DM17" i="39"/>
  <c r="CY17" i="39"/>
  <c r="CK17" i="39"/>
  <c r="BI17" i="39"/>
  <c r="AU17" i="39"/>
  <c r="BD17" i="39" s="1"/>
  <c r="AG17" i="39"/>
  <c r="AP17" i="39" s="1"/>
  <c r="S17" i="39"/>
  <c r="AB17" i="39" s="1"/>
  <c r="EA16" i="39"/>
  <c r="DM16" i="39"/>
  <c r="CY16" i="39"/>
  <c r="CK16" i="39"/>
  <c r="BI16" i="39"/>
  <c r="AU16" i="39"/>
  <c r="BD16" i="39" s="1"/>
  <c r="AG16" i="39"/>
  <c r="AP16" i="39" s="1"/>
  <c r="S16" i="39"/>
  <c r="AB16" i="39" s="1"/>
  <c r="EA15" i="39"/>
  <c r="DM15" i="39"/>
  <c r="CY15" i="39"/>
  <c r="CK15" i="39"/>
  <c r="BI15" i="39"/>
  <c r="AU15" i="39"/>
  <c r="BD15" i="39" s="1"/>
  <c r="AG15" i="39"/>
  <c r="AP15" i="39" s="1"/>
  <c r="S15" i="39"/>
  <c r="AB15" i="39" s="1"/>
  <c r="EA14" i="39"/>
  <c r="DM14" i="39"/>
  <c r="CY14" i="39"/>
  <c r="CK14" i="39"/>
  <c r="BI14" i="39"/>
  <c r="AU14" i="39"/>
  <c r="BD14" i="39" s="1"/>
  <c r="AG14" i="39"/>
  <c r="AP14" i="39" s="1"/>
  <c r="S14" i="39"/>
  <c r="AB14" i="39" s="1"/>
  <c r="EA13" i="39"/>
  <c r="DM13" i="39"/>
  <c r="CY13" i="39"/>
  <c r="CK13" i="39"/>
  <c r="BI13" i="39"/>
  <c r="AU13" i="39"/>
  <c r="BD13" i="39" s="1"/>
  <c r="AG13" i="39"/>
  <c r="AP13" i="39" s="1"/>
  <c r="S13" i="39"/>
  <c r="AB13" i="39" s="1"/>
  <c r="EA12" i="39"/>
  <c r="DM12" i="39"/>
  <c r="CY12" i="39"/>
  <c r="CK12" i="39"/>
  <c r="BI12" i="39"/>
  <c r="AU12" i="39"/>
  <c r="BD12" i="39" s="1"/>
  <c r="AG12" i="39"/>
  <c r="AP12" i="39" s="1"/>
  <c r="S12" i="39"/>
  <c r="AB12" i="39" s="1"/>
  <c r="EA11" i="39"/>
  <c r="DM11" i="39"/>
  <c r="CY11" i="39"/>
  <c r="CK11" i="39"/>
  <c r="BI11" i="39"/>
  <c r="AU11" i="39"/>
  <c r="BD11" i="39" s="1"/>
  <c r="AG11" i="39"/>
  <c r="AP11" i="39" s="1"/>
  <c r="S11" i="39"/>
  <c r="AB11" i="39" s="1"/>
  <c r="EA10" i="39"/>
  <c r="DM10" i="39"/>
  <c r="CY10" i="39"/>
  <c r="CK10" i="39"/>
  <c r="BI10" i="39"/>
  <c r="AU10" i="39"/>
  <c r="BD10" i="39" s="1"/>
  <c r="AG10" i="39"/>
  <c r="AP10" i="39" s="1"/>
  <c r="S10" i="39"/>
  <c r="AB10" i="39" s="1"/>
  <c r="EA9" i="39"/>
  <c r="DM9" i="39"/>
  <c r="CY9" i="39"/>
  <c r="CK9" i="39"/>
  <c r="BI9" i="39"/>
  <c r="AU9" i="39"/>
  <c r="BD9" i="39" s="1"/>
  <c r="AG9" i="39"/>
  <c r="AP9" i="39" s="1"/>
  <c r="S9" i="39"/>
  <c r="AB9" i="39" s="1"/>
  <c r="EA8" i="39"/>
  <c r="DM8" i="39"/>
  <c r="CY8" i="39"/>
  <c r="CK8" i="39"/>
  <c r="BI8" i="39"/>
  <c r="AU8" i="39"/>
  <c r="BD8" i="39" s="1"/>
  <c r="AG8" i="39"/>
  <c r="AP8" i="39" s="1"/>
  <c r="S8" i="39"/>
  <c r="AB8" i="39" s="1"/>
  <c r="AB28" i="39" s="1"/>
  <c r="EA7" i="39"/>
  <c r="DM7" i="39"/>
  <c r="CY7" i="39"/>
  <c r="CK7" i="39"/>
  <c r="BI7" i="39"/>
  <c r="AU7" i="39"/>
  <c r="BD7" i="39" s="1"/>
  <c r="AG7" i="39"/>
  <c r="AP7" i="39" s="1"/>
  <c r="S7" i="39"/>
  <c r="AB7" i="39" s="1"/>
  <c r="EA6" i="39"/>
  <c r="DM6" i="39"/>
  <c r="CY6" i="39"/>
  <c r="CK6" i="39"/>
  <c r="BI6" i="39"/>
  <c r="AU6" i="39"/>
  <c r="BD6" i="39" s="1"/>
  <c r="AG6" i="39"/>
  <c r="AP6" i="39" s="1"/>
  <c r="S6" i="39"/>
  <c r="AB6" i="39" s="1"/>
  <c r="CK28" i="38"/>
  <c r="CJ28" i="38"/>
  <c r="CI28" i="38"/>
  <c r="BV28" i="38"/>
  <c r="BW28" i="38" s="1"/>
  <c r="BU28" i="38"/>
  <c r="BH28" i="38"/>
  <c r="BG28" i="38"/>
  <c r="AT28" i="38"/>
  <c r="AF28" i="38"/>
  <c r="AE28" i="38"/>
  <c r="AG28" i="38" s="1"/>
  <c r="AA28" i="38"/>
  <c r="Z28" i="38"/>
  <c r="Y28" i="38"/>
  <c r="X28" i="38"/>
  <c r="W28" i="38"/>
  <c r="V28" i="38"/>
  <c r="U28" i="38"/>
  <c r="T28" i="38"/>
  <c r="R28" i="38"/>
  <c r="D28" i="38" s="1"/>
  <c r="Q28" i="38"/>
  <c r="CK27" i="38"/>
  <c r="BW27" i="38"/>
  <c r="BI27" i="38"/>
  <c r="AU27" i="38"/>
  <c r="AG27" i="38"/>
  <c r="S27" i="38"/>
  <c r="AB27" i="38" s="1"/>
  <c r="AB28" i="38" s="1"/>
  <c r="CK26" i="38"/>
  <c r="BW26" i="38"/>
  <c r="BI26" i="38"/>
  <c r="AU26" i="38"/>
  <c r="AG26" i="38"/>
  <c r="S26" i="38"/>
  <c r="CK25" i="38"/>
  <c r="BW25" i="38"/>
  <c r="BI25" i="38"/>
  <c r="AU25" i="38"/>
  <c r="AG25" i="38"/>
  <c r="S25" i="38"/>
  <c r="CK24" i="38"/>
  <c r="BW24" i="38"/>
  <c r="BI24" i="38"/>
  <c r="AU24" i="38"/>
  <c r="AG24" i="38"/>
  <c r="S24" i="38"/>
  <c r="CK23" i="38"/>
  <c r="BW23" i="38"/>
  <c r="BI23" i="38"/>
  <c r="AU23" i="38"/>
  <c r="AG23" i="38"/>
  <c r="S23" i="38"/>
  <c r="CK22" i="38"/>
  <c r="BW22" i="38"/>
  <c r="BI22" i="38"/>
  <c r="AU22" i="38"/>
  <c r="AG22" i="38"/>
  <c r="S22" i="38"/>
  <c r="CK21" i="38"/>
  <c r="BW21" i="38"/>
  <c r="BI21" i="38"/>
  <c r="AU21" i="38"/>
  <c r="AG21" i="38"/>
  <c r="S21" i="38"/>
  <c r="CK20" i="38"/>
  <c r="BW20" i="38"/>
  <c r="BI20" i="38"/>
  <c r="AU20" i="38"/>
  <c r="AG20" i="38"/>
  <c r="S20" i="38"/>
  <c r="CK19" i="38"/>
  <c r="BW19" i="38"/>
  <c r="BI19" i="38"/>
  <c r="AU19" i="38"/>
  <c r="AG19" i="38"/>
  <c r="S19" i="38"/>
  <c r="CK18" i="38"/>
  <c r="BW18" i="38"/>
  <c r="BI18" i="38"/>
  <c r="AU18" i="38"/>
  <c r="AG18" i="38"/>
  <c r="S18" i="38"/>
  <c r="CK17" i="38"/>
  <c r="BW17" i="38"/>
  <c r="BI17" i="38"/>
  <c r="AU17" i="38"/>
  <c r="AG17" i="38"/>
  <c r="S17" i="38"/>
  <c r="CK16" i="38"/>
  <c r="BW16" i="38"/>
  <c r="BI16" i="38"/>
  <c r="AU16" i="38"/>
  <c r="AG16" i="38"/>
  <c r="S16" i="38"/>
  <c r="CK15" i="38"/>
  <c r="BW15" i="38"/>
  <c r="BI15" i="38"/>
  <c r="AU15" i="38"/>
  <c r="AG15" i="38"/>
  <c r="S15" i="38"/>
  <c r="CK14" i="38"/>
  <c r="BW14" i="38"/>
  <c r="BI14" i="38"/>
  <c r="AU14" i="38"/>
  <c r="AG14" i="38"/>
  <c r="S14" i="38"/>
  <c r="CK13" i="38"/>
  <c r="BW13" i="38"/>
  <c r="BI13" i="38"/>
  <c r="AU13" i="38"/>
  <c r="AG13" i="38"/>
  <c r="S13" i="38"/>
  <c r="CK12" i="38"/>
  <c r="BW12" i="38"/>
  <c r="BI12" i="38"/>
  <c r="AU12" i="38"/>
  <c r="AG12" i="38"/>
  <c r="S12" i="38"/>
  <c r="CK11" i="38"/>
  <c r="BW11" i="38"/>
  <c r="BI11" i="38"/>
  <c r="AU11" i="38"/>
  <c r="AG11" i="38"/>
  <c r="S11" i="38"/>
  <c r="CK10" i="38"/>
  <c r="BW10" i="38"/>
  <c r="BI10" i="38"/>
  <c r="AU10" i="38"/>
  <c r="AG10" i="38"/>
  <c r="S10" i="38"/>
  <c r="CK9" i="38"/>
  <c r="BW9" i="38"/>
  <c r="BI9" i="38"/>
  <c r="AU9" i="38"/>
  <c r="AG9" i="38"/>
  <c r="S9" i="38"/>
  <c r="CK8" i="38"/>
  <c r="BW8" i="38"/>
  <c r="BI8" i="38"/>
  <c r="AU8" i="38"/>
  <c r="AG8" i="38"/>
  <c r="S8" i="38"/>
  <c r="CK7" i="38"/>
  <c r="BW7" i="38"/>
  <c r="BI7" i="38"/>
  <c r="AU7" i="38"/>
  <c r="AG7" i="38"/>
  <c r="S7" i="38"/>
  <c r="CK6" i="38"/>
  <c r="BW6" i="38"/>
  <c r="BI6" i="38"/>
  <c r="AU6" i="38"/>
  <c r="AG6" i="38"/>
  <c r="S6" i="38"/>
  <c r="DZ28" i="37"/>
  <c r="DY28" i="37"/>
  <c r="EA28" i="37" s="1"/>
  <c r="EA27" i="37"/>
  <c r="EA26" i="37"/>
  <c r="EA25" i="37"/>
  <c r="EA24" i="37"/>
  <c r="EA23" i="37"/>
  <c r="EA22" i="37"/>
  <c r="EA21" i="37"/>
  <c r="EA20" i="37"/>
  <c r="EA19" i="37"/>
  <c r="EA18" i="37"/>
  <c r="EA17" i="37"/>
  <c r="EA16" i="37"/>
  <c r="EA15" i="37"/>
  <c r="EA14" i="37"/>
  <c r="EA13" i="37"/>
  <c r="EA12" i="37"/>
  <c r="EA11" i="37"/>
  <c r="EA10" i="37"/>
  <c r="EA9" i="37"/>
  <c r="EA8" i="37"/>
  <c r="EA7" i="37"/>
  <c r="EA6" i="37"/>
  <c r="DL28" i="37"/>
  <c r="DM28" i="37" s="1"/>
  <c r="DK28" i="37"/>
  <c r="DM27" i="37"/>
  <c r="DM26" i="37"/>
  <c r="DM25" i="37"/>
  <c r="DM24" i="37"/>
  <c r="DM23" i="37"/>
  <c r="DM22" i="37"/>
  <c r="DM21" i="37"/>
  <c r="DM20" i="37"/>
  <c r="DM19" i="37"/>
  <c r="DM18" i="37"/>
  <c r="DM17" i="37"/>
  <c r="DM16" i="37"/>
  <c r="DM15" i="37"/>
  <c r="DM14" i="37"/>
  <c r="DM13" i="37"/>
  <c r="DM12" i="37"/>
  <c r="DM11" i="37"/>
  <c r="DM10" i="37"/>
  <c r="DM9" i="37"/>
  <c r="DM8" i="37"/>
  <c r="DM7" i="37"/>
  <c r="DM6" i="37"/>
  <c r="CX28" i="37"/>
  <c r="CW28" i="37"/>
  <c r="CY28" i="37" s="1"/>
  <c r="CY27" i="37"/>
  <c r="CY26" i="37"/>
  <c r="CY25" i="37"/>
  <c r="CY24" i="37"/>
  <c r="CY23" i="37"/>
  <c r="CY22" i="37"/>
  <c r="CY21" i="37"/>
  <c r="CY20" i="37"/>
  <c r="CY19" i="37"/>
  <c r="CY18" i="37"/>
  <c r="CY17" i="37"/>
  <c r="CY16" i="37"/>
  <c r="CY15" i="37"/>
  <c r="CY14" i="37"/>
  <c r="CY13" i="37"/>
  <c r="CY12" i="37"/>
  <c r="CY11" i="37"/>
  <c r="CY10" i="37"/>
  <c r="CY9" i="37"/>
  <c r="CY8" i="37"/>
  <c r="CY7" i="37"/>
  <c r="CY6" i="37"/>
  <c r="BI6" i="37"/>
  <c r="BI7" i="37"/>
  <c r="BI8" i="37"/>
  <c r="BI9" i="37"/>
  <c r="BI10" i="37"/>
  <c r="BI11" i="37"/>
  <c r="BI12" i="37"/>
  <c r="BI13" i="37"/>
  <c r="BI14" i="37"/>
  <c r="BI15" i="37"/>
  <c r="BI16" i="37"/>
  <c r="BI17" i="37"/>
  <c r="BI18" i="37"/>
  <c r="BI19" i="37"/>
  <c r="BI20" i="37"/>
  <c r="BI21" i="37"/>
  <c r="BI22" i="37"/>
  <c r="BI23" i="37"/>
  <c r="BI24" i="37"/>
  <c r="BI25" i="37"/>
  <c r="BI26" i="37"/>
  <c r="BI27" i="37"/>
  <c r="BG28" i="37"/>
  <c r="BH28" i="37"/>
  <c r="CJ28" i="37"/>
  <c r="CI28" i="37"/>
  <c r="CK28" i="37" s="1"/>
  <c r="D28" i="37"/>
  <c r="C28" i="37"/>
  <c r="AT28" i="37"/>
  <c r="AS28" i="37"/>
  <c r="AU28" i="37" s="1"/>
  <c r="AF28" i="37"/>
  <c r="AE28" i="37"/>
  <c r="AG28" i="37" s="1"/>
  <c r="Y28" i="37"/>
  <c r="X28" i="37"/>
  <c r="W28" i="37"/>
  <c r="V28" i="37"/>
  <c r="U28" i="37"/>
  <c r="T28" i="37"/>
  <c r="R28" i="37"/>
  <c r="Q28" i="37"/>
  <c r="CK27" i="37"/>
  <c r="AU27" i="37"/>
  <c r="AG27" i="37"/>
  <c r="S27" i="37"/>
  <c r="CK26" i="37"/>
  <c r="AU26" i="37"/>
  <c r="AG26" i="37"/>
  <c r="S26" i="37"/>
  <c r="CK25" i="37"/>
  <c r="AU25" i="37"/>
  <c r="AG25" i="37"/>
  <c r="S25" i="37"/>
  <c r="CK24" i="37"/>
  <c r="AU24" i="37"/>
  <c r="AG24" i="37"/>
  <c r="S24" i="37"/>
  <c r="CK23" i="37"/>
  <c r="AU23" i="37"/>
  <c r="AG23" i="37"/>
  <c r="S23" i="37"/>
  <c r="CK22" i="37"/>
  <c r="AU22" i="37"/>
  <c r="AG22" i="37"/>
  <c r="S22" i="37"/>
  <c r="CK21" i="37"/>
  <c r="AU21" i="37"/>
  <c r="AG21" i="37"/>
  <c r="S21" i="37"/>
  <c r="CK20" i="37"/>
  <c r="AU20" i="37"/>
  <c r="AG20" i="37"/>
  <c r="S20" i="37"/>
  <c r="CK19" i="37"/>
  <c r="AU19" i="37"/>
  <c r="AG19" i="37"/>
  <c r="S19" i="37"/>
  <c r="CK18" i="37"/>
  <c r="AU18" i="37"/>
  <c r="AG18" i="37"/>
  <c r="S18" i="37"/>
  <c r="CK17" i="37"/>
  <c r="AU17" i="37"/>
  <c r="AG17" i="37"/>
  <c r="S17" i="37"/>
  <c r="CK16" i="37"/>
  <c r="AU16" i="37"/>
  <c r="AG16" i="37"/>
  <c r="S16" i="37"/>
  <c r="CK15" i="37"/>
  <c r="AU15" i="37"/>
  <c r="AG15" i="37"/>
  <c r="S15" i="37"/>
  <c r="CK14" i="37"/>
  <c r="AU14" i="37"/>
  <c r="AG14" i="37"/>
  <c r="S14" i="37"/>
  <c r="CK13" i="37"/>
  <c r="AU13" i="37"/>
  <c r="AG13" i="37"/>
  <c r="S13" i="37"/>
  <c r="CK12" i="37"/>
  <c r="AU12" i="37"/>
  <c r="AG12" i="37"/>
  <c r="S12" i="37"/>
  <c r="CK11" i="37"/>
  <c r="AU11" i="37"/>
  <c r="AG11" i="37"/>
  <c r="S11" i="37"/>
  <c r="CK10" i="37"/>
  <c r="AU10" i="37"/>
  <c r="AG10" i="37"/>
  <c r="S10" i="37"/>
  <c r="CK9" i="37"/>
  <c r="AU9" i="37"/>
  <c r="AG9" i="37"/>
  <c r="S9" i="37"/>
  <c r="CK8" i="37"/>
  <c r="AU8" i="37"/>
  <c r="AG8" i="37"/>
  <c r="S8" i="37"/>
  <c r="CK7" i="37"/>
  <c r="AU7" i="37"/>
  <c r="AG7" i="37"/>
  <c r="S7" i="37"/>
  <c r="CK6" i="37"/>
  <c r="AU6" i="37"/>
  <c r="AG6" i="37"/>
  <c r="S6" i="37"/>
  <c r="CJ28" i="25"/>
  <c r="CK28" i="25" s="1"/>
  <c r="CI28" i="25"/>
  <c r="CK7" i="25"/>
  <c r="CK8" i="25"/>
  <c r="CK9" i="25"/>
  <c r="CK10" i="25"/>
  <c r="CK11" i="25"/>
  <c r="CK12" i="25"/>
  <c r="CK13" i="25"/>
  <c r="CK14" i="25"/>
  <c r="CK15" i="25"/>
  <c r="CK16" i="25"/>
  <c r="CK17" i="25"/>
  <c r="CK18" i="25"/>
  <c r="CK19" i="25"/>
  <c r="CK20" i="25"/>
  <c r="CK21" i="25"/>
  <c r="CK22" i="25"/>
  <c r="CK23" i="25"/>
  <c r="CK24" i="25"/>
  <c r="CK25" i="25"/>
  <c r="CK26" i="25"/>
  <c r="CK27" i="25"/>
  <c r="CK6" i="25"/>
  <c r="BV28" i="25"/>
  <c r="BU28" i="25"/>
  <c r="BW7" i="25"/>
  <c r="BW8" i="25"/>
  <c r="BW9" i="25"/>
  <c r="BW10" i="25"/>
  <c r="BW11" i="25"/>
  <c r="BW12" i="25"/>
  <c r="BW13" i="25"/>
  <c r="BW14" i="25"/>
  <c r="BW15" i="25"/>
  <c r="BW16" i="25"/>
  <c r="BW17" i="25"/>
  <c r="BW18" i="25"/>
  <c r="BW19" i="25"/>
  <c r="BW20" i="25"/>
  <c r="BW21" i="25"/>
  <c r="BW22" i="25"/>
  <c r="BW23" i="25"/>
  <c r="BW24" i="25"/>
  <c r="BW25" i="25"/>
  <c r="BW26" i="25"/>
  <c r="BW27" i="25"/>
  <c r="BW28" i="25"/>
  <c r="BW6" i="25"/>
  <c r="BH28" i="25"/>
  <c r="BG28" i="25"/>
  <c r="BI28" i="25" s="1"/>
  <c r="BI7" i="25"/>
  <c r="BI8" i="25"/>
  <c r="BI9" i="25"/>
  <c r="BI10" i="25"/>
  <c r="BI11" i="25"/>
  <c r="BI12" i="25"/>
  <c r="BI13" i="25"/>
  <c r="BI14" i="25"/>
  <c r="BI15" i="25"/>
  <c r="BI16" i="25"/>
  <c r="BI17" i="25"/>
  <c r="BI18" i="25"/>
  <c r="BI19" i="25"/>
  <c r="BI20" i="25"/>
  <c r="BI21" i="25"/>
  <c r="BI22" i="25"/>
  <c r="BI23" i="25"/>
  <c r="BI24" i="25"/>
  <c r="BI25" i="25"/>
  <c r="BI26" i="25"/>
  <c r="BI27" i="25"/>
  <c r="BI6" i="25"/>
  <c r="AT28" i="25"/>
  <c r="AS28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6" i="25"/>
  <c r="AF28" i="25"/>
  <c r="AE28" i="25"/>
  <c r="AG7" i="25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6" i="25"/>
  <c r="S7" i="25"/>
  <c r="S28" i="25" s="1"/>
  <c r="S8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6" i="25"/>
  <c r="S27" i="25"/>
  <c r="S6" i="25"/>
  <c r="BY29" i="35"/>
  <c r="BX29" i="35"/>
  <c r="BZ29" i="35" s="1"/>
  <c r="BZ8" i="35"/>
  <c r="BZ9" i="35"/>
  <c r="BZ10" i="35"/>
  <c r="BZ11" i="35"/>
  <c r="BZ12" i="35"/>
  <c r="BZ13" i="35"/>
  <c r="BZ14" i="35"/>
  <c r="BZ15" i="35"/>
  <c r="BZ16" i="35"/>
  <c r="BZ17" i="35"/>
  <c r="BZ18" i="35"/>
  <c r="BZ19" i="35"/>
  <c r="BZ20" i="35"/>
  <c r="BZ21" i="35"/>
  <c r="BZ22" i="35"/>
  <c r="BZ23" i="35"/>
  <c r="BZ24" i="35"/>
  <c r="BZ25" i="35"/>
  <c r="BZ26" i="35"/>
  <c r="BZ27" i="35"/>
  <c r="BZ28" i="35"/>
  <c r="BZ7" i="35"/>
  <c r="G8" i="35"/>
  <c r="G9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7" i="35"/>
  <c r="G28" i="35"/>
  <c r="G7" i="35"/>
  <c r="F8" i="35"/>
  <c r="F9" i="35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F23" i="35"/>
  <c r="F24" i="35"/>
  <c r="F25" i="35"/>
  <c r="F26" i="35"/>
  <c r="F27" i="35"/>
  <c r="F28" i="35"/>
  <c r="F7" i="35"/>
  <c r="D8" i="35"/>
  <c r="D9" i="35"/>
  <c r="D10" i="35"/>
  <c r="D11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C8" i="35"/>
  <c r="C9" i="35"/>
  <c r="C10" i="35"/>
  <c r="C11" i="35"/>
  <c r="C12" i="35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D7" i="35"/>
  <c r="C7" i="35"/>
  <c r="C5" i="33" l="1"/>
  <c r="M28" i="38"/>
  <c r="E28" i="38"/>
  <c r="N28" i="38" s="1"/>
  <c r="D28" i="34"/>
  <c r="M28" i="34" s="1"/>
  <c r="M28" i="24"/>
  <c r="D111" i="11"/>
  <c r="N27" i="38"/>
  <c r="E27" i="34"/>
  <c r="N27" i="34" s="1"/>
  <c r="E28" i="24"/>
  <c r="L38" i="34"/>
  <c r="C66" i="34"/>
  <c r="N7" i="37"/>
  <c r="E35" i="34"/>
  <c r="E8" i="24"/>
  <c r="N8" i="24" s="1"/>
  <c r="M45" i="34"/>
  <c r="D73" i="34"/>
  <c r="M49" i="34"/>
  <c r="D77" i="34"/>
  <c r="L44" i="34"/>
  <c r="C72" i="34"/>
  <c r="N37" i="34"/>
  <c r="E65" i="34"/>
  <c r="N45" i="34"/>
  <c r="E73" i="34"/>
  <c r="M44" i="34"/>
  <c r="D72" i="34"/>
  <c r="L39" i="34"/>
  <c r="C67" i="34"/>
  <c r="L55" i="34"/>
  <c r="C83" i="34"/>
  <c r="N15" i="37"/>
  <c r="E16" i="24"/>
  <c r="N16" i="24" s="1"/>
  <c r="E43" i="34"/>
  <c r="M42" i="34"/>
  <c r="D70" i="34"/>
  <c r="M50" i="34"/>
  <c r="D78" i="34"/>
  <c r="L37" i="34"/>
  <c r="C65" i="34"/>
  <c r="L41" i="34"/>
  <c r="C69" i="34"/>
  <c r="L45" i="34"/>
  <c r="C73" i="34"/>
  <c r="L53" i="34"/>
  <c r="C81" i="34"/>
  <c r="M43" i="34"/>
  <c r="D71" i="34"/>
  <c r="L50" i="34"/>
  <c r="C78" i="34"/>
  <c r="N22" i="37"/>
  <c r="E23" i="24"/>
  <c r="N23" i="24" s="1"/>
  <c r="E50" i="34"/>
  <c r="M37" i="34"/>
  <c r="D65" i="34"/>
  <c r="M41" i="34"/>
  <c r="D69" i="34"/>
  <c r="M53" i="34"/>
  <c r="D81" i="34"/>
  <c r="L36" i="34"/>
  <c r="C64" i="34"/>
  <c r="L48" i="34"/>
  <c r="C76" i="34"/>
  <c r="L52" i="34"/>
  <c r="C80" i="34"/>
  <c r="N24" i="37"/>
  <c r="E25" i="24"/>
  <c r="N25" i="24" s="1"/>
  <c r="E52" i="34"/>
  <c r="N23" i="37"/>
  <c r="E51" i="34"/>
  <c r="E24" i="24"/>
  <c r="N24" i="24" s="1"/>
  <c r="N41" i="34"/>
  <c r="E69" i="34"/>
  <c r="N49" i="34"/>
  <c r="E77" i="34"/>
  <c r="N53" i="34"/>
  <c r="E81" i="34"/>
  <c r="M40" i="34"/>
  <c r="D68" i="34"/>
  <c r="M48" i="34"/>
  <c r="D76" i="34"/>
  <c r="L35" i="34"/>
  <c r="C63" i="34"/>
  <c r="L43" i="34"/>
  <c r="C71" i="34"/>
  <c r="L51" i="34"/>
  <c r="C79" i="34"/>
  <c r="N39" i="34"/>
  <c r="E67" i="34"/>
  <c r="N55" i="34"/>
  <c r="N14" i="37"/>
  <c r="E42" i="34"/>
  <c r="E15" i="24"/>
  <c r="N15" i="24" s="1"/>
  <c r="L40" i="34"/>
  <c r="C68" i="34"/>
  <c r="N12" i="37"/>
  <c r="E13" i="24"/>
  <c r="N13" i="24" s="1"/>
  <c r="E40" i="34"/>
  <c r="M39" i="34"/>
  <c r="D67" i="34"/>
  <c r="M55" i="34"/>
  <c r="D83" i="34"/>
  <c r="L54" i="34"/>
  <c r="C82" i="34"/>
  <c r="M46" i="34"/>
  <c r="D74" i="34"/>
  <c r="L49" i="34"/>
  <c r="C77" i="34"/>
  <c r="M35" i="34"/>
  <c r="D63" i="34"/>
  <c r="L42" i="34"/>
  <c r="C70" i="34"/>
  <c r="N36" i="34"/>
  <c r="E64" i="34"/>
  <c r="N18" i="37"/>
  <c r="E46" i="34"/>
  <c r="E19" i="24"/>
  <c r="N19" i="24" s="1"/>
  <c r="N16" i="37"/>
  <c r="E17" i="24"/>
  <c r="N17" i="24" s="1"/>
  <c r="E44" i="34"/>
  <c r="M36" i="34"/>
  <c r="D64" i="34"/>
  <c r="M52" i="34"/>
  <c r="D80" i="34"/>
  <c r="L47" i="34"/>
  <c r="C75" i="34"/>
  <c r="M51" i="34"/>
  <c r="D79" i="34"/>
  <c r="N47" i="34"/>
  <c r="E75" i="34"/>
  <c r="N10" i="37"/>
  <c r="E38" i="34"/>
  <c r="E11" i="24"/>
  <c r="N11" i="24" s="1"/>
  <c r="N26" i="37"/>
  <c r="E54" i="34"/>
  <c r="E27" i="24"/>
  <c r="N27" i="24" s="1"/>
  <c r="M47" i="34"/>
  <c r="D75" i="34"/>
  <c r="L46" i="34"/>
  <c r="C74" i="34"/>
  <c r="M38" i="34"/>
  <c r="D66" i="34"/>
  <c r="M54" i="34"/>
  <c r="D82" i="34"/>
  <c r="N20" i="37"/>
  <c r="E21" i="24"/>
  <c r="N21" i="24" s="1"/>
  <c r="E48" i="34"/>
  <c r="M28" i="37"/>
  <c r="D29" i="24"/>
  <c r="D56" i="34"/>
  <c r="M34" i="34"/>
  <c r="D62" i="34"/>
  <c r="N6" i="37"/>
  <c r="E34" i="34"/>
  <c r="N34" i="34" s="1"/>
  <c r="L28" i="37"/>
  <c r="C56" i="34"/>
  <c r="L56" i="34" s="1"/>
  <c r="E28" i="37"/>
  <c r="L6" i="34"/>
  <c r="C62" i="34"/>
  <c r="N6" i="38"/>
  <c r="E7" i="24"/>
  <c r="N7" i="24" s="1"/>
  <c r="E6" i="34"/>
  <c r="L28" i="38"/>
  <c r="C29" i="24"/>
  <c r="C28" i="34"/>
  <c r="AU28" i="39"/>
  <c r="BD28" i="39" s="1"/>
  <c r="BB28" i="39"/>
  <c r="AG28" i="39"/>
  <c r="AP28" i="39" s="1"/>
  <c r="AN28" i="39"/>
  <c r="DM28" i="39"/>
  <c r="S28" i="39"/>
  <c r="CK28" i="39"/>
  <c r="BI28" i="37"/>
  <c r="S28" i="37"/>
  <c r="BI28" i="38"/>
  <c r="AU28" i="38"/>
  <c r="BD28" i="38" s="1"/>
  <c r="S28" i="38"/>
  <c r="AU28" i="25"/>
  <c r="AG28" i="25"/>
  <c r="CI29" i="35"/>
  <c r="CN29" i="35"/>
  <c r="CM29" i="35"/>
  <c r="CL29" i="35"/>
  <c r="CK29" i="35"/>
  <c r="CJ29" i="35"/>
  <c r="CN28" i="35"/>
  <c r="CN27" i="35"/>
  <c r="CN26" i="35"/>
  <c r="CN25" i="35"/>
  <c r="CN24" i="35"/>
  <c r="CN23" i="35"/>
  <c r="CN22" i="35"/>
  <c r="CN21" i="35"/>
  <c r="CN20" i="35"/>
  <c r="CN19" i="35"/>
  <c r="CN18" i="35"/>
  <c r="CN17" i="35"/>
  <c r="CN16" i="35"/>
  <c r="CN15" i="35"/>
  <c r="CN14" i="35"/>
  <c r="CN13" i="35"/>
  <c r="CN12" i="35"/>
  <c r="CN11" i="35"/>
  <c r="CN10" i="35"/>
  <c r="CN9" i="35"/>
  <c r="CN8" i="35"/>
  <c r="CN7" i="35"/>
  <c r="CK8" i="35"/>
  <c r="CK9" i="35"/>
  <c r="CK10" i="35"/>
  <c r="CK11" i="35"/>
  <c r="CK12" i="35"/>
  <c r="CK13" i="35"/>
  <c r="CK14" i="35"/>
  <c r="CK15" i="35"/>
  <c r="CK16" i="35"/>
  <c r="CK17" i="35"/>
  <c r="CK18" i="35"/>
  <c r="CK19" i="35"/>
  <c r="CK20" i="35"/>
  <c r="CK21" i="35"/>
  <c r="CK22" i="35"/>
  <c r="CK23" i="35"/>
  <c r="CK24" i="35"/>
  <c r="CK25" i="35"/>
  <c r="CK26" i="35"/>
  <c r="CK27" i="35"/>
  <c r="CK28" i="35"/>
  <c r="CK7" i="35"/>
  <c r="E83" i="34" l="1"/>
  <c r="N83" i="34" s="1"/>
  <c r="D167" i="11"/>
  <c r="M167" i="11" s="1"/>
  <c r="M111" i="11"/>
  <c r="M29" i="24"/>
  <c r="D112" i="11"/>
  <c r="N28" i="24"/>
  <c r="E111" i="11"/>
  <c r="L5" i="33"/>
  <c r="L7" i="33" s="1"/>
  <c r="C21" i="33"/>
  <c r="D5" i="33"/>
  <c r="C7" i="33"/>
  <c r="L29" i="24"/>
  <c r="C112" i="11"/>
  <c r="L75" i="34"/>
  <c r="C187" i="34"/>
  <c r="L187" i="34" s="1"/>
  <c r="L68" i="34"/>
  <c r="C180" i="34"/>
  <c r="L180" i="34" s="1"/>
  <c r="L63" i="34"/>
  <c r="C175" i="34"/>
  <c r="L175" i="34" s="1"/>
  <c r="M68" i="34"/>
  <c r="D180" i="34"/>
  <c r="M180" i="34" s="1"/>
  <c r="N77" i="34"/>
  <c r="E189" i="34"/>
  <c r="N189" i="34" s="1"/>
  <c r="L80" i="34"/>
  <c r="C192" i="34"/>
  <c r="L192" i="34" s="1"/>
  <c r="M81" i="34"/>
  <c r="D193" i="34"/>
  <c r="M193" i="34" s="1"/>
  <c r="M69" i="34"/>
  <c r="D181" i="34"/>
  <c r="M181" i="34" s="1"/>
  <c r="N50" i="34"/>
  <c r="E78" i="34"/>
  <c r="L81" i="34"/>
  <c r="C193" i="34"/>
  <c r="L193" i="34" s="1"/>
  <c r="L69" i="34"/>
  <c r="C181" i="34"/>
  <c r="L181" i="34" s="1"/>
  <c r="M78" i="34"/>
  <c r="D190" i="34"/>
  <c r="M190" i="34" s="1"/>
  <c r="M70" i="34"/>
  <c r="D182" i="34"/>
  <c r="M182" i="34" s="1"/>
  <c r="L67" i="34"/>
  <c r="C179" i="34"/>
  <c r="L179" i="34" s="1"/>
  <c r="N73" i="34"/>
  <c r="E185" i="34"/>
  <c r="N185" i="34" s="1"/>
  <c r="L72" i="34"/>
  <c r="C184" i="34"/>
  <c r="L184" i="34" s="1"/>
  <c r="M73" i="34"/>
  <c r="D185" i="34"/>
  <c r="M185" i="34" s="1"/>
  <c r="N48" i="34"/>
  <c r="E76" i="34"/>
  <c r="N52" i="34"/>
  <c r="E80" i="34"/>
  <c r="L74" i="34"/>
  <c r="C186" i="34"/>
  <c r="L186" i="34" s="1"/>
  <c r="N46" i="34"/>
  <c r="E74" i="34"/>
  <c r="M67" i="34"/>
  <c r="D179" i="34"/>
  <c r="M179" i="34" s="1"/>
  <c r="M82" i="34"/>
  <c r="D194" i="34"/>
  <c r="M194" i="34" s="1"/>
  <c r="M75" i="34"/>
  <c r="D187" i="34"/>
  <c r="M187" i="34" s="1"/>
  <c r="M80" i="34"/>
  <c r="D192" i="34"/>
  <c r="M192" i="34" s="1"/>
  <c r="N64" i="34"/>
  <c r="E176" i="34"/>
  <c r="N176" i="34" s="1"/>
  <c r="L70" i="34"/>
  <c r="C182" i="34"/>
  <c r="L182" i="34" s="1"/>
  <c r="M63" i="34"/>
  <c r="D175" i="34"/>
  <c r="M175" i="34" s="1"/>
  <c r="M74" i="34"/>
  <c r="D186" i="34"/>
  <c r="M186" i="34" s="1"/>
  <c r="L82" i="34"/>
  <c r="C194" i="34"/>
  <c r="L194" i="34" s="1"/>
  <c r="M83" i="34"/>
  <c r="D195" i="34"/>
  <c r="M195" i="34" s="1"/>
  <c r="N40" i="34"/>
  <c r="E68" i="34"/>
  <c r="E195" i="34"/>
  <c r="N195" i="34" s="1"/>
  <c r="N67" i="34"/>
  <c r="E179" i="34"/>
  <c r="N179" i="34" s="1"/>
  <c r="L71" i="34"/>
  <c r="C183" i="34"/>
  <c r="L183" i="34" s="1"/>
  <c r="M76" i="34"/>
  <c r="D188" i="34"/>
  <c r="M188" i="34" s="1"/>
  <c r="N81" i="34"/>
  <c r="E193" i="34"/>
  <c r="N193" i="34" s="1"/>
  <c r="N69" i="34"/>
  <c r="E181" i="34"/>
  <c r="N181" i="34" s="1"/>
  <c r="N51" i="34"/>
  <c r="E79" i="34"/>
  <c r="L76" i="34"/>
  <c r="C188" i="34"/>
  <c r="L188" i="34" s="1"/>
  <c r="L64" i="34"/>
  <c r="C176" i="34"/>
  <c r="L176" i="34" s="1"/>
  <c r="M65" i="34"/>
  <c r="D177" i="34"/>
  <c r="M177" i="34" s="1"/>
  <c r="L78" i="34"/>
  <c r="C190" i="34"/>
  <c r="L190" i="34" s="1"/>
  <c r="M71" i="34"/>
  <c r="D183" i="34"/>
  <c r="M183" i="34" s="1"/>
  <c r="L73" i="34"/>
  <c r="C185" i="34"/>
  <c r="L185" i="34" s="1"/>
  <c r="L65" i="34"/>
  <c r="C177" i="34"/>
  <c r="L177" i="34" s="1"/>
  <c r="N43" i="34"/>
  <c r="E71" i="34"/>
  <c r="L83" i="34"/>
  <c r="C195" i="34"/>
  <c r="L195" i="34" s="1"/>
  <c r="M72" i="34"/>
  <c r="D184" i="34"/>
  <c r="M184" i="34" s="1"/>
  <c r="N65" i="34"/>
  <c r="E177" i="34"/>
  <c r="N177" i="34" s="1"/>
  <c r="M77" i="34"/>
  <c r="D189" i="34"/>
  <c r="M189" i="34" s="1"/>
  <c r="L66" i="34"/>
  <c r="C178" i="34"/>
  <c r="L178" i="34" s="1"/>
  <c r="M79" i="34"/>
  <c r="D191" i="34"/>
  <c r="M191" i="34" s="1"/>
  <c r="M64" i="34"/>
  <c r="D176" i="34"/>
  <c r="M176" i="34" s="1"/>
  <c r="L77" i="34"/>
  <c r="C189" i="34"/>
  <c r="L189" i="34" s="1"/>
  <c r="L79" i="34"/>
  <c r="C191" i="34"/>
  <c r="L191" i="34" s="1"/>
  <c r="M66" i="34"/>
  <c r="D178" i="34"/>
  <c r="M178" i="34" s="1"/>
  <c r="N75" i="34"/>
  <c r="E187" i="34"/>
  <c r="N187" i="34" s="1"/>
  <c r="N44" i="34"/>
  <c r="E72" i="34"/>
  <c r="N54" i="34"/>
  <c r="E82" i="34"/>
  <c r="N38" i="34"/>
  <c r="E66" i="34"/>
  <c r="N42" i="34"/>
  <c r="E70" i="34"/>
  <c r="N35" i="34"/>
  <c r="E63" i="34"/>
  <c r="M56" i="34"/>
  <c r="D84" i="34"/>
  <c r="M62" i="34"/>
  <c r="D174" i="34"/>
  <c r="M174" i="34" s="1"/>
  <c r="N28" i="37"/>
  <c r="E56" i="34"/>
  <c r="N56" i="34" s="1"/>
  <c r="N6" i="34"/>
  <c r="E62" i="34"/>
  <c r="L28" i="34"/>
  <c r="C84" i="34"/>
  <c r="C230" i="11"/>
  <c r="L62" i="34"/>
  <c r="C174" i="34"/>
  <c r="L174" i="34" s="1"/>
  <c r="E28" i="34"/>
  <c r="E29" i="24"/>
  <c r="BV29" i="35"/>
  <c r="BW29" i="35"/>
  <c r="BU29" i="35"/>
  <c r="BW8" i="35"/>
  <c r="BW9" i="35"/>
  <c r="BW10" i="35"/>
  <c r="BW11" i="35"/>
  <c r="BW12" i="35"/>
  <c r="BW13" i="35"/>
  <c r="BW14" i="35"/>
  <c r="BW15" i="35"/>
  <c r="BW16" i="35"/>
  <c r="BW17" i="35"/>
  <c r="BW18" i="35"/>
  <c r="BW19" i="35"/>
  <c r="BW20" i="35"/>
  <c r="BW21" i="35"/>
  <c r="BW22" i="35"/>
  <c r="BW23" i="35"/>
  <c r="BW24" i="35"/>
  <c r="BW25" i="35"/>
  <c r="BW26" i="35"/>
  <c r="BW27" i="35"/>
  <c r="BW28" i="35"/>
  <c r="BW7" i="35"/>
  <c r="D21" i="33" l="1"/>
  <c r="L21" i="33"/>
  <c r="L23" i="33" s="1"/>
  <c r="C23" i="33"/>
  <c r="C37" i="33" s="1"/>
  <c r="D168" i="11"/>
  <c r="M168" i="11" s="1"/>
  <c r="M112" i="11"/>
  <c r="E167" i="11"/>
  <c r="N167" i="11" s="1"/>
  <c r="N111" i="11"/>
  <c r="M5" i="33"/>
  <c r="M7" i="33" s="1"/>
  <c r="D7" i="33"/>
  <c r="N29" i="24"/>
  <c r="E112" i="11"/>
  <c r="L112" i="11"/>
  <c r="C168" i="11"/>
  <c r="N66" i="34"/>
  <c r="E178" i="34"/>
  <c r="N178" i="34" s="1"/>
  <c r="N71" i="34"/>
  <c r="E183" i="34"/>
  <c r="N183" i="34" s="1"/>
  <c r="N63" i="34"/>
  <c r="E175" i="34"/>
  <c r="N175" i="34" s="1"/>
  <c r="N70" i="34"/>
  <c r="E182" i="34"/>
  <c r="N182" i="34" s="1"/>
  <c r="N82" i="34"/>
  <c r="E194" i="34"/>
  <c r="N194" i="34" s="1"/>
  <c r="N68" i="34"/>
  <c r="E180" i="34"/>
  <c r="N180" i="34" s="1"/>
  <c r="N74" i="34"/>
  <c r="E186" i="34"/>
  <c r="N186" i="34" s="1"/>
  <c r="N80" i="34"/>
  <c r="E192" i="34"/>
  <c r="N192" i="34" s="1"/>
  <c r="N76" i="34"/>
  <c r="E188" i="34"/>
  <c r="N188" i="34" s="1"/>
  <c r="N78" i="34"/>
  <c r="E190" i="34"/>
  <c r="N190" i="34" s="1"/>
  <c r="N72" i="34"/>
  <c r="E184" i="34"/>
  <c r="N184" i="34" s="1"/>
  <c r="N79" i="34"/>
  <c r="E191" i="34"/>
  <c r="N191" i="34" s="1"/>
  <c r="M84" i="34"/>
  <c r="D196" i="34"/>
  <c r="M196" i="34" s="1"/>
  <c r="N62" i="34"/>
  <c r="E174" i="34"/>
  <c r="N174" i="34" s="1"/>
  <c r="N28" i="34"/>
  <c r="E84" i="34"/>
  <c r="L84" i="34"/>
  <c r="C196" i="34"/>
  <c r="L196" i="34" s="1"/>
  <c r="H8" i="35"/>
  <c r="H9" i="35"/>
  <c r="H10" i="35"/>
  <c r="H11" i="35"/>
  <c r="H12" i="35"/>
  <c r="H13" i="35"/>
  <c r="H14" i="35"/>
  <c r="H15" i="35"/>
  <c r="H16" i="35"/>
  <c r="H17" i="35"/>
  <c r="H18" i="35"/>
  <c r="H19" i="35"/>
  <c r="H20" i="35"/>
  <c r="H21" i="35"/>
  <c r="H22" i="35"/>
  <c r="H23" i="35"/>
  <c r="H24" i="35"/>
  <c r="H25" i="35"/>
  <c r="H26" i="35"/>
  <c r="H27" i="35"/>
  <c r="H28" i="35"/>
  <c r="H7" i="35"/>
  <c r="H8" i="15"/>
  <c r="H11" i="15"/>
  <c r="H12" i="15"/>
  <c r="H15" i="15"/>
  <c r="H16" i="15"/>
  <c r="H19" i="15"/>
  <c r="H20" i="15"/>
  <c r="H23" i="15"/>
  <c r="H24" i="15"/>
  <c r="H27" i="15"/>
  <c r="H28" i="15"/>
  <c r="DZ29" i="35"/>
  <c r="EA29" i="35" s="1"/>
  <c r="DY29" i="35"/>
  <c r="DL29" i="35"/>
  <c r="DK29" i="35"/>
  <c r="DM29" i="35" s="1"/>
  <c r="CX29" i="35"/>
  <c r="CW29" i="35"/>
  <c r="BH29" i="35"/>
  <c r="BG29" i="35"/>
  <c r="AT29" i="35"/>
  <c r="AU29" i="35" s="1"/>
  <c r="AS29" i="35"/>
  <c r="AF29" i="35"/>
  <c r="AE29" i="35"/>
  <c r="AG29" i="35" s="1"/>
  <c r="R29" i="35"/>
  <c r="Q29" i="35"/>
  <c r="EA28" i="35"/>
  <c r="DM28" i="35"/>
  <c r="CY28" i="35"/>
  <c r="BI28" i="35"/>
  <c r="AU28" i="35"/>
  <c r="AG28" i="35"/>
  <c r="S28" i="35"/>
  <c r="E28" i="35"/>
  <c r="EA27" i="35"/>
  <c r="DM27" i="35"/>
  <c r="CY27" i="35"/>
  <c r="BI27" i="35"/>
  <c r="AU27" i="35"/>
  <c r="AG27" i="35"/>
  <c r="S27" i="35"/>
  <c r="E27" i="35"/>
  <c r="EA26" i="35"/>
  <c r="DM26" i="35"/>
  <c r="CY26" i="35"/>
  <c r="BI26" i="35"/>
  <c r="AU26" i="35"/>
  <c r="AG26" i="35"/>
  <c r="S26" i="35"/>
  <c r="E26" i="35"/>
  <c r="EA25" i="35"/>
  <c r="DM25" i="35"/>
  <c r="CY25" i="35"/>
  <c r="BI25" i="35"/>
  <c r="AU25" i="35"/>
  <c r="AG25" i="35"/>
  <c r="S25" i="35"/>
  <c r="E25" i="35"/>
  <c r="EA24" i="35"/>
  <c r="DM24" i="35"/>
  <c r="CY24" i="35"/>
  <c r="BI24" i="35"/>
  <c r="AU24" i="35"/>
  <c r="AG24" i="35"/>
  <c r="S24" i="35"/>
  <c r="E24" i="35"/>
  <c r="EA23" i="35"/>
  <c r="DM23" i="35"/>
  <c r="CY23" i="35"/>
  <c r="BI23" i="35"/>
  <c r="AU23" i="35"/>
  <c r="AG23" i="35"/>
  <c r="S23" i="35"/>
  <c r="E23" i="35"/>
  <c r="EA22" i="35"/>
  <c r="DM22" i="35"/>
  <c r="CY22" i="35"/>
  <c r="BI22" i="35"/>
  <c r="AU22" i="35"/>
  <c r="AG22" i="35"/>
  <c r="S22" i="35"/>
  <c r="E22" i="35"/>
  <c r="EA21" i="35"/>
  <c r="DM21" i="35"/>
  <c r="CY21" i="35"/>
  <c r="BI21" i="35"/>
  <c r="AU21" i="35"/>
  <c r="AG21" i="35"/>
  <c r="S21" i="35"/>
  <c r="E21" i="35"/>
  <c r="EA20" i="35"/>
  <c r="DM20" i="35"/>
  <c r="CY20" i="35"/>
  <c r="BI20" i="35"/>
  <c r="AU20" i="35"/>
  <c r="AG20" i="35"/>
  <c r="S20" i="35"/>
  <c r="E20" i="35"/>
  <c r="EA19" i="35"/>
  <c r="DM19" i="35"/>
  <c r="CY19" i="35"/>
  <c r="BI19" i="35"/>
  <c r="AU19" i="35"/>
  <c r="AG19" i="35"/>
  <c r="S19" i="35"/>
  <c r="E19" i="35"/>
  <c r="EA18" i="35"/>
  <c r="DM18" i="35"/>
  <c r="CY18" i="35"/>
  <c r="BI18" i="35"/>
  <c r="AU18" i="35"/>
  <c r="AG18" i="35"/>
  <c r="S18" i="35"/>
  <c r="E18" i="35"/>
  <c r="EA17" i="35"/>
  <c r="DM17" i="35"/>
  <c r="CY17" i="35"/>
  <c r="BI17" i="35"/>
  <c r="AU17" i="35"/>
  <c r="AG17" i="35"/>
  <c r="S17" i="35"/>
  <c r="E17" i="35"/>
  <c r="EA16" i="35"/>
  <c r="DM16" i="35"/>
  <c r="CY16" i="35"/>
  <c r="BI16" i="35"/>
  <c r="AU16" i="35"/>
  <c r="AG16" i="35"/>
  <c r="S16" i="35"/>
  <c r="E16" i="35"/>
  <c r="EA15" i="35"/>
  <c r="DM15" i="35"/>
  <c r="CY15" i="35"/>
  <c r="BI15" i="35"/>
  <c r="AU15" i="35"/>
  <c r="AG15" i="35"/>
  <c r="S15" i="35"/>
  <c r="E15" i="35"/>
  <c r="EA14" i="35"/>
  <c r="DM14" i="35"/>
  <c r="CY14" i="35"/>
  <c r="BI14" i="35"/>
  <c r="AU14" i="35"/>
  <c r="AG14" i="35"/>
  <c r="S14" i="35"/>
  <c r="E14" i="35"/>
  <c r="EA13" i="35"/>
  <c r="DM13" i="35"/>
  <c r="CY13" i="35"/>
  <c r="BI13" i="35"/>
  <c r="AU13" i="35"/>
  <c r="AG13" i="35"/>
  <c r="S13" i="35"/>
  <c r="E13" i="35"/>
  <c r="EA12" i="35"/>
  <c r="DM12" i="35"/>
  <c r="CY12" i="35"/>
  <c r="BI12" i="35"/>
  <c r="AU12" i="35"/>
  <c r="AG12" i="35"/>
  <c r="S12" i="35"/>
  <c r="E12" i="35"/>
  <c r="EA11" i="35"/>
  <c r="DM11" i="35"/>
  <c r="CY11" i="35"/>
  <c r="BI11" i="35"/>
  <c r="AU11" i="35"/>
  <c r="AG11" i="35"/>
  <c r="S11" i="35"/>
  <c r="E11" i="35"/>
  <c r="EA10" i="35"/>
  <c r="DM10" i="35"/>
  <c r="CY10" i="35"/>
  <c r="BI10" i="35"/>
  <c r="AU10" i="35"/>
  <c r="AG10" i="35"/>
  <c r="S10" i="35"/>
  <c r="E10" i="35"/>
  <c r="EA9" i="35"/>
  <c r="DM9" i="35"/>
  <c r="CY9" i="35"/>
  <c r="BI9" i="35"/>
  <c r="AU9" i="35"/>
  <c r="AG9" i="35"/>
  <c r="S9" i="35"/>
  <c r="E9" i="35"/>
  <c r="EA8" i="35"/>
  <c r="DM8" i="35"/>
  <c r="CY8" i="35"/>
  <c r="BI8" i="35"/>
  <c r="AU8" i="35"/>
  <c r="AG8" i="35"/>
  <c r="S8" i="35"/>
  <c r="E8" i="35"/>
  <c r="EA7" i="35"/>
  <c r="DM7" i="35"/>
  <c r="CY7" i="35"/>
  <c r="CY29" i="35" s="1"/>
  <c r="BI7" i="35"/>
  <c r="AU7" i="35"/>
  <c r="AG7" i="35"/>
  <c r="S7" i="35"/>
  <c r="G29" i="35"/>
  <c r="F29" i="35"/>
  <c r="D29" i="35"/>
  <c r="E7" i="3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7" i="15"/>
  <c r="F8" i="15"/>
  <c r="F9" i="15"/>
  <c r="H9" i="15" s="1"/>
  <c r="F10" i="15"/>
  <c r="H10" i="15" s="1"/>
  <c r="F11" i="15"/>
  <c r="F12" i="15"/>
  <c r="F13" i="15"/>
  <c r="H13" i="15" s="1"/>
  <c r="F14" i="15"/>
  <c r="H14" i="15" s="1"/>
  <c r="F15" i="15"/>
  <c r="F16" i="15"/>
  <c r="F17" i="15"/>
  <c r="H17" i="15" s="1"/>
  <c r="F18" i="15"/>
  <c r="H18" i="15" s="1"/>
  <c r="F19" i="15"/>
  <c r="F20" i="15"/>
  <c r="F21" i="15"/>
  <c r="H21" i="15" s="1"/>
  <c r="F22" i="15"/>
  <c r="H22" i="15" s="1"/>
  <c r="F23" i="15"/>
  <c r="F24" i="15"/>
  <c r="F25" i="15"/>
  <c r="H25" i="15" s="1"/>
  <c r="F26" i="15"/>
  <c r="H26" i="15" s="1"/>
  <c r="F27" i="15"/>
  <c r="F28" i="15"/>
  <c r="F7" i="15"/>
  <c r="H7" i="15" s="1"/>
  <c r="D8" i="15"/>
  <c r="E8" i="15" s="1"/>
  <c r="D9" i="15"/>
  <c r="E9" i="15" s="1"/>
  <c r="D10" i="15"/>
  <c r="E10" i="15" s="1"/>
  <c r="D11" i="15"/>
  <c r="E11" i="15" s="1"/>
  <c r="D12" i="15"/>
  <c r="E12" i="15" s="1"/>
  <c r="D13" i="15"/>
  <c r="E13" i="15" s="1"/>
  <c r="D14" i="15"/>
  <c r="E14" i="15" s="1"/>
  <c r="D15" i="15"/>
  <c r="E15" i="15" s="1"/>
  <c r="D16" i="15"/>
  <c r="E16" i="15" s="1"/>
  <c r="D17" i="15"/>
  <c r="E17" i="15" s="1"/>
  <c r="D18" i="15"/>
  <c r="E18" i="15" s="1"/>
  <c r="D19" i="15"/>
  <c r="E19" i="15" s="1"/>
  <c r="D20" i="15"/>
  <c r="E20" i="15" s="1"/>
  <c r="D21" i="15"/>
  <c r="E21" i="15" s="1"/>
  <c r="D22" i="15"/>
  <c r="E22" i="15" s="1"/>
  <c r="D23" i="15"/>
  <c r="E23" i="15" s="1"/>
  <c r="D24" i="15"/>
  <c r="E24" i="15" s="1"/>
  <c r="D25" i="15"/>
  <c r="E25" i="15" s="1"/>
  <c r="D26" i="15"/>
  <c r="E26" i="15" s="1"/>
  <c r="D27" i="15"/>
  <c r="E27" i="15" s="1"/>
  <c r="D28" i="15"/>
  <c r="E28" i="15" s="1"/>
  <c r="D7" i="15"/>
  <c r="E7" i="15" s="1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EA8" i="15"/>
  <c r="EA9" i="15"/>
  <c r="EA10" i="15"/>
  <c r="EA11" i="15"/>
  <c r="EA12" i="15"/>
  <c r="EA13" i="15"/>
  <c r="EA14" i="15"/>
  <c r="EA15" i="15"/>
  <c r="EA16" i="15"/>
  <c r="EA17" i="15"/>
  <c r="EA18" i="15"/>
  <c r="EA19" i="15"/>
  <c r="EA20" i="15"/>
  <c r="EA21" i="15"/>
  <c r="EA22" i="15"/>
  <c r="EA23" i="15"/>
  <c r="EA24" i="15"/>
  <c r="EA25" i="15"/>
  <c r="EA26" i="15"/>
  <c r="EA27" i="15"/>
  <c r="EA28" i="15"/>
  <c r="EA29" i="15"/>
  <c r="EA7" i="15"/>
  <c r="DZ29" i="15"/>
  <c r="DY29" i="15"/>
  <c r="C39" i="33" l="1"/>
  <c r="D37" i="33"/>
  <c r="L37" i="33"/>
  <c r="L39" i="33" s="1"/>
  <c r="C14" i="12"/>
  <c r="D23" i="33"/>
  <c r="M21" i="33"/>
  <c r="M23" i="33" s="1"/>
  <c r="L168" i="11"/>
  <c r="C252" i="11"/>
  <c r="E168" i="11"/>
  <c r="N168" i="11" s="1"/>
  <c r="N112" i="11"/>
  <c r="N84" i="34"/>
  <c r="E196" i="34"/>
  <c r="N196" i="34" s="1"/>
  <c r="G29" i="15"/>
  <c r="F29" i="15"/>
  <c r="D29" i="15"/>
  <c r="E29" i="15" s="1"/>
  <c r="H29" i="35"/>
  <c r="S29" i="35"/>
  <c r="BI29" i="35"/>
  <c r="C29" i="35"/>
  <c r="E29" i="35" s="1"/>
  <c r="DM8" i="15"/>
  <c r="DM9" i="15"/>
  <c r="DM10" i="15"/>
  <c r="DM11" i="15"/>
  <c r="DM12" i="15"/>
  <c r="DM13" i="15"/>
  <c r="DM14" i="15"/>
  <c r="DM15" i="15"/>
  <c r="DM16" i="15"/>
  <c r="DM17" i="15"/>
  <c r="DM18" i="15"/>
  <c r="DM19" i="15"/>
  <c r="DM20" i="15"/>
  <c r="DM21" i="15"/>
  <c r="DM22" i="15"/>
  <c r="DM23" i="15"/>
  <c r="DM24" i="15"/>
  <c r="DM25" i="15"/>
  <c r="DM26" i="15"/>
  <c r="DM27" i="15"/>
  <c r="DM28" i="15"/>
  <c r="DM29" i="15"/>
  <c r="DM7" i="15"/>
  <c r="DL29" i="15"/>
  <c r="DK29" i="15"/>
  <c r="C22" i="12" l="1"/>
  <c r="L22" i="12" s="1"/>
  <c r="L14" i="12"/>
  <c r="D14" i="12"/>
  <c r="M37" i="33"/>
  <c r="M39" i="33" s="1"/>
  <c r="D39" i="33"/>
  <c r="H29" i="15"/>
  <c r="H28" i="11" s="1"/>
  <c r="CX29" i="15"/>
  <c r="CW29" i="15"/>
  <c r="CY8" i="15"/>
  <c r="CY9" i="15"/>
  <c r="CY10" i="15"/>
  <c r="CY11" i="15"/>
  <c r="CY12" i="15"/>
  <c r="CY13" i="15"/>
  <c r="CY14" i="15"/>
  <c r="CY15" i="15"/>
  <c r="CY16" i="15"/>
  <c r="CY17" i="15"/>
  <c r="CY18" i="15"/>
  <c r="CY19" i="15"/>
  <c r="CY20" i="15"/>
  <c r="CY21" i="15"/>
  <c r="CY22" i="15"/>
  <c r="CY23" i="15"/>
  <c r="CY24" i="15"/>
  <c r="CY25" i="15"/>
  <c r="CY26" i="15"/>
  <c r="CY27" i="15"/>
  <c r="CY28" i="15"/>
  <c r="CY7" i="15"/>
  <c r="CY29" i="15" s="1"/>
  <c r="D22" i="12" l="1"/>
  <c r="M22" i="12" s="1"/>
  <c r="M14" i="12"/>
  <c r="CN8" i="15"/>
  <c r="CN9" i="15"/>
  <c r="CN10" i="15"/>
  <c r="CN11" i="15"/>
  <c r="CN29" i="15" s="1"/>
  <c r="CN12" i="15"/>
  <c r="CN13" i="15"/>
  <c r="CN14" i="15"/>
  <c r="CN15" i="15"/>
  <c r="CN16" i="15"/>
  <c r="CN17" i="15"/>
  <c r="CN18" i="15"/>
  <c r="CN19" i="15"/>
  <c r="CN20" i="15"/>
  <c r="CN21" i="15"/>
  <c r="CN22" i="15"/>
  <c r="CN23" i="15"/>
  <c r="CN24" i="15"/>
  <c r="CN25" i="15"/>
  <c r="CN26" i="15"/>
  <c r="CN27" i="15"/>
  <c r="CN28" i="15"/>
  <c r="CK8" i="15"/>
  <c r="CK9" i="15"/>
  <c r="CK10" i="15"/>
  <c r="CK11" i="15"/>
  <c r="CK12" i="15"/>
  <c r="CK13" i="15"/>
  <c r="CK14" i="15"/>
  <c r="CK15" i="15"/>
  <c r="CK16" i="15"/>
  <c r="CK17" i="15"/>
  <c r="CK18" i="15"/>
  <c r="CK19" i="15"/>
  <c r="CK20" i="15"/>
  <c r="CK21" i="15"/>
  <c r="CK22" i="15"/>
  <c r="CK23" i="15"/>
  <c r="CK24" i="15"/>
  <c r="CK25" i="15"/>
  <c r="CK26" i="15"/>
  <c r="CK27" i="15"/>
  <c r="CK28" i="15"/>
  <c r="CN7" i="15"/>
  <c r="CK7" i="15"/>
  <c r="CK29" i="15" s="1"/>
  <c r="CJ29" i="15"/>
  <c r="CL29" i="15"/>
  <c r="CM29" i="15"/>
  <c r="CI29" i="15"/>
  <c r="BI7" i="15" l="1"/>
  <c r="BI8" i="15"/>
  <c r="BI9" i="15"/>
  <c r="BI10" i="15"/>
  <c r="BI11" i="15"/>
  <c r="BI12" i="15"/>
  <c r="BI13" i="15"/>
  <c r="BI14" i="15"/>
  <c r="BI15" i="15"/>
  <c r="BI16" i="15"/>
  <c r="BI17" i="15"/>
  <c r="BI18" i="15"/>
  <c r="BI19" i="15"/>
  <c r="BI20" i="15"/>
  <c r="BI21" i="15"/>
  <c r="BI22" i="15"/>
  <c r="BI23" i="15"/>
  <c r="BI24" i="15"/>
  <c r="BI25" i="15"/>
  <c r="BI26" i="15"/>
  <c r="BI27" i="15"/>
  <c r="BI28" i="15"/>
  <c r="BH29" i="15"/>
  <c r="BI29" i="15" s="1"/>
  <c r="BG29" i="15"/>
  <c r="AU7" i="15" l="1"/>
  <c r="AU8" i="15"/>
  <c r="AU9" i="15"/>
  <c r="AU10" i="15"/>
  <c r="AU11" i="15"/>
  <c r="AU12" i="15"/>
  <c r="AU13" i="15"/>
  <c r="AU14" i="15"/>
  <c r="AU15" i="15"/>
  <c r="AU16" i="15"/>
  <c r="AU17" i="15"/>
  <c r="AU18" i="15"/>
  <c r="AU19" i="15"/>
  <c r="AU20" i="15"/>
  <c r="AU21" i="15"/>
  <c r="AU22" i="15"/>
  <c r="AU23" i="15"/>
  <c r="AU24" i="15"/>
  <c r="AU25" i="15"/>
  <c r="AU26" i="15"/>
  <c r="AU27" i="15"/>
  <c r="AU28" i="15"/>
  <c r="AT29" i="15"/>
  <c r="AU29" i="15" s="1"/>
  <c r="AS29" i="15"/>
  <c r="AG7" i="15" l="1"/>
  <c r="AG8" i="15"/>
  <c r="AG9" i="15"/>
  <c r="AG10" i="15"/>
  <c r="AG11" i="15"/>
  <c r="AG12" i="15"/>
  <c r="AG13" i="15"/>
  <c r="AG14" i="15"/>
  <c r="AG15" i="15"/>
  <c r="AG16" i="15"/>
  <c r="AG17" i="15"/>
  <c r="AG18" i="15"/>
  <c r="AG19" i="15"/>
  <c r="AG20" i="15"/>
  <c r="AG21" i="15"/>
  <c r="AG22" i="15"/>
  <c r="AG23" i="15"/>
  <c r="AG24" i="15"/>
  <c r="AG25" i="15"/>
  <c r="AG26" i="15"/>
  <c r="AG27" i="15"/>
  <c r="AG28" i="15"/>
  <c r="AF29" i="15"/>
  <c r="AG29" i="15" s="1"/>
  <c r="AE29" i="15"/>
  <c r="S8" i="15" l="1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7" i="15"/>
  <c r="R29" i="15"/>
  <c r="Q29" i="15"/>
  <c r="S29" i="15" s="1"/>
  <c r="L67" i="11" l="1"/>
  <c r="H79" i="11"/>
  <c r="H64" i="11"/>
  <c r="M65" i="11"/>
  <c r="L68" i="11"/>
  <c r="E73" i="11"/>
  <c r="E74" i="11"/>
  <c r="M74" i="11"/>
  <c r="D77" i="11"/>
  <c r="L77" i="11"/>
  <c r="I78" i="11"/>
  <c r="H81" i="11"/>
  <c r="E82" i="11"/>
  <c r="M82" i="11"/>
  <c r="E167" i="23"/>
  <c r="G154" i="23"/>
  <c r="N168" i="23"/>
  <c r="M168" i="23"/>
  <c r="L168" i="23"/>
  <c r="K168" i="23"/>
  <c r="J168" i="23"/>
  <c r="I168" i="23"/>
  <c r="G168" i="23"/>
  <c r="F168" i="23"/>
  <c r="E168" i="23"/>
  <c r="D168" i="23"/>
  <c r="C168" i="23"/>
  <c r="N167" i="23"/>
  <c r="M167" i="23"/>
  <c r="L167" i="23"/>
  <c r="K167" i="23"/>
  <c r="J167" i="23"/>
  <c r="I167" i="23"/>
  <c r="H167" i="23"/>
  <c r="G167" i="23"/>
  <c r="F167" i="23"/>
  <c r="D167" i="23"/>
  <c r="C167" i="23"/>
  <c r="N166" i="23"/>
  <c r="M166" i="23"/>
  <c r="L166" i="23"/>
  <c r="K166" i="23"/>
  <c r="J166" i="23"/>
  <c r="I166" i="23"/>
  <c r="H166" i="23"/>
  <c r="G166" i="23"/>
  <c r="F166" i="23"/>
  <c r="E166" i="23"/>
  <c r="D166" i="23"/>
  <c r="C166" i="23"/>
  <c r="N165" i="23"/>
  <c r="M165" i="23"/>
  <c r="L165" i="23"/>
  <c r="K165" i="23"/>
  <c r="J165" i="23"/>
  <c r="I165" i="23"/>
  <c r="H165" i="23"/>
  <c r="G165" i="23"/>
  <c r="F165" i="23"/>
  <c r="E165" i="23"/>
  <c r="D165" i="23"/>
  <c r="C165" i="23"/>
  <c r="N164" i="23"/>
  <c r="M164" i="23"/>
  <c r="L164" i="23"/>
  <c r="K164" i="23"/>
  <c r="J164" i="23"/>
  <c r="I164" i="23"/>
  <c r="H164" i="23"/>
  <c r="G164" i="23"/>
  <c r="F164" i="23"/>
  <c r="E164" i="23"/>
  <c r="D164" i="23"/>
  <c r="C164" i="23"/>
  <c r="N163" i="23"/>
  <c r="M163" i="23"/>
  <c r="L163" i="23"/>
  <c r="K163" i="23"/>
  <c r="J163" i="23"/>
  <c r="I163" i="23"/>
  <c r="H163" i="23"/>
  <c r="G163" i="23"/>
  <c r="F163" i="23"/>
  <c r="E163" i="23"/>
  <c r="D163" i="23"/>
  <c r="C163" i="23"/>
  <c r="N162" i="23"/>
  <c r="M162" i="23"/>
  <c r="L162" i="23"/>
  <c r="K162" i="23"/>
  <c r="J162" i="23"/>
  <c r="I162" i="23"/>
  <c r="H162" i="23"/>
  <c r="G162" i="23"/>
  <c r="F162" i="23"/>
  <c r="E162" i="23"/>
  <c r="D162" i="23"/>
  <c r="C162" i="23"/>
  <c r="N161" i="23"/>
  <c r="M161" i="23"/>
  <c r="L161" i="23"/>
  <c r="K161" i="23"/>
  <c r="J161" i="23"/>
  <c r="I161" i="23"/>
  <c r="H161" i="23"/>
  <c r="G161" i="23"/>
  <c r="F161" i="23"/>
  <c r="E161" i="23"/>
  <c r="D161" i="23"/>
  <c r="C161" i="23"/>
  <c r="N160" i="23"/>
  <c r="M160" i="23"/>
  <c r="L160" i="23"/>
  <c r="K160" i="23"/>
  <c r="J160" i="23"/>
  <c r="I160" i="23"/>
  <c r="H160" i="23"/>
  <c r="G160" i="23"/>
  <c r="F160" i="23"/>
  <c r="E160" i="23"/>
  <c r="D160" i="23"/>
  <c r="C160" i="23"/>
  <c r="N159" i="23"/>
  <c r="M159" i="23"/>
  <c r="L159" i="23"/>
  <c r="K159" i="23"/>
  <c r="J159" i="23"/>
  <c r="I159" i="23"/>
  <c r="H159" i="23"/>
  <c r="G159" i="23"/>
  <c r="F159" i="23"/>
  <c r="E159" i="23"/>
  <c r="D159" i="23"/>
  <c r="C159" i="23"/>
  <c r="N158" i="23"/>
  <c r="M158" i="23"/>
  <c r="L158" i="23"/>
  <c r="K158" i="23"/>
  <c r="J158" i="23"/>
  <c r="I158" i="23"/>
  <c r="H158" i="23"/>
  <c r="G158" i="23"/>
  <c r="F158" i="23"/>
  <c r="E158" i="23"/>
  <c r="D158" i="23"/>
  <c r="C158" i="23"/>
  <c r="N157" i="23"/>
  <c r="M157" i="23"/>
  <c r="L157" i="23"/>
  <c r="K157" i="23"/>
  <c r="J157" i="23"/>
  <c r="I157" i="23"/>
  <c r="H157" i="23"/>
  <c r="G157" i="23"/>
  <c r="F157" i="23"/>
  <c r="E157" i="23"/>
  <c r="D157" i="23"/>
  <c r="C157" i="23"/>
  <c r="N156" i="23"/>
  <c r="M156" i="23"/>
  <c r="L156" i="23"/>
  <c r="K156" i="23"/>
  <c r="J156" i="23"/>
  <c r="I156" i="23"/>
  <c r="H156" i="23"/>
  <c r="G156" i="23"/>
  <c r="F156" i="23"/>
  <c r="E156" i="23"/>
  <c r="D156" i="23"/>
  <c r="C156" i="23"/>
  <c r="N155" i="23"/>
  <c r="M155" i="23"/>
  <c r="L155" i="23"/>
  <c r="K155" i="23"/>
  <c r="J155" i="23"/>
  <c r="I155" i="23"/>
  <c r="H155" i="23"/>
  <c r="G155" i="23"/>
  <c r="F155" i="23"/>
  <c r="E155" i="23"/>
  <c r="D155" i="23"/>
  <c r="C155" i="23"/>
  <c r="N154" i="23"/>
  <c r="M154" i="23"/>
  <c r="L154" i="23"/>
  <c r="K154" i="23"/>
  <c r="J154" i="23"/>
  <c r="I154" i="23"/>
  <c r="H154" i="23"/>
  <c r="F154" i="23"/>
  <c r="E154" i="23"/>
  <c r="D154" i="23"/>
  <c r="C154" i="23"/>
  <c r="N153" i="23"/>
  <c r="M153" i="23"/>
  <c r="L153" i="23"/>
  <c r="K153" i="23"/>
  <c r="J153" i="23"/>
  <c r="I153" i="23"/>
  <c r="H153" i="23"/>
  <c r="G153" i="23"/>
  <c r="F153" i="23"/>
  <c r="E153" i="23"/>
  <c r="D153" i="23"/>
  <c r="C153" i="23"/>
  <c r="N152" i="23"/>
  <c r="M152" i="23"/>
  <c r="L152" i="23"/>
  <c r="K152" i="23"/>
  <c r="J152" i="23"/>
  <c r="I152" i="23"/>
  <c r="H152" i="23"/>
  <c r="G152" i="23"/>
  <c r="F152" i="23"/>
  <c r="E152" i="23"/>
  <c r="D152" i="23"/>
  <c r="C152" i="23"/>
  <c r="N151" i="23"/>
  <c r="M151" i="23"/>
  <c r="L151" i="23"/>
  <c r="K151" i="23"/>
  <c r="J151" i="23"/>
  <c r="I151" i="23"/>
  <c r="H151" i="23"/>
  <c r="G151" i="23"/>
  <c r="F151" i="23"/>
  <c r="E151" i="23"/>
  <c r="D151" i="23"/>
  <c r="C151" i="23"/>
  <c r="N150" i="23"/>
  <c r="M150" i="23"/>
  <c r="L150" i="23"/>
  <c r="K150" i="23"/>
  <c r="J150" i="23"/>
  <c r="I150" i="23"/>
  <c r="H150" i="23"/>
  <c r="G150" i="23"/>
  <c r="F150" i="23"/>
  <c r="E150" i="23"/>
  <c r="D150" i="23"/>
  <c r="C150" i="23"/>
  <c r="N149" i="23"/>
  <c r="M149" i="23"/>
  <c r="L149" i="23"/>
  <c r="K149" i="23"/>
  <c r="J149" i="23"/>
  <c r="I149" i="23"/>
  <c r="H149" i="23"/>
  <c r="G149" i="23"/>
  <c r="F149" i="23"/>
  <c r="E149" i="23"/>
  <c r="D149" i="23"/>
  <c r="C149" i="23"/>
  <c r="N148" i="23"/>
  <c r="M148" i="23"/>
  <c r="L148" i="23"/>
  <c r="K148" i="23"/>
  <c r="J148" i="23"/>
  <c r="I148" i="23"/>
  <c r="H148" i="23"/>
  <c r="G148" i="23"/>
  <c r="F148" i="23"/>
  <c r="E148" i="23"/>
  <c r="D148" i="23"/>
  <c r="C148" i="23"/>
  <c r="N147" i="23"/>
  <c r="M147" i="23"/>
  <c r="L147" i="23"/>
  <c r="K147" i="23"/>
  <c r="J147" i="23"/>
  <c r="I147" i="23"/>
  <c r="H147" i="23"/>
  <c r="G147" i="23"/>
  <c r="F147" i="23"/>
  <c r="E147" i="23"/>
  <c r="D147" i="23"/>
  <c r="C147" i="23"/>
  <c r="N146" i="23"/>
  <c r="M146" i="23"/>
  <c r="L146" i="23"/>
  <c r="K146" i="23"/>
  <c r="J146" i="23"/>
  <c r="I146" i="23"/>
  <c r="H146" i="23"/>
  <c r="G146" i="23"/>
  <c r="F146" i="23"/>
  <c r="E146" i="23"/>
  <c r="D146" i="23"/>
  <c r="C146" i="23"/>
  <c r="C84" i="23"/>
  <c r="K78" i="23"/>
  <c r="K190" i="23" s="1"/>
  <c r="N84" i="23"/>
  <c r="M84" i="23"/>
  <c r="M196" i="23" s="1"/>
  <c r="L84" i="23"/>
  <c r="L196" i="23" s="1"/>
  <c r="K84" i="23"/>
  <c r="J84" i="23"/>
  <c r="I84" i="23"/>
  <c r="I196" i="23" s="1"/>
  <c r="H84" i="23"/>
  <c r="H196" i="23" s="1"/>
  <c r="G84" i="23"/>
  <c r="G196" i="23" s="1"/>
  <c r="F84" i="23"/>
  <c r="E84" i="23"/>
  <c r="E196" i="23" s="1"/>
  <c r="D84" i="23"/>
  <c r="D196" i="23" s="1"/>
  <c r="N83" i="23"/>
  <c r="M83" i="23"/>
  <c r="M195" i="23" s="1"/>
  <c r="L83" i="23"/>
  <c r="K83" i="23"/>
  <c r="J83" i="23"/>
  <c r="I83" i="23"/>
  <c r="I195" i="23" s="1"/>
  <c r="H83" i="23"/>
  <c r="G83" i="23"/>
  <c r="F83" i="23"/>
  <c r="E83" i="23"/>
  <c r="D83" i="23"/>
  <c r="D195" i="23" s="1"/>
  <c r="C83" i="23"/>
  <c r="C195" i="23" s="1"/>
  <c r="N82" i="23"/>
  <c r="M82" i="23"/>
  <c r="M194" i="23" s="1"/>
  <c r="L82" i="23"/>
  <c r="L194" i="23" s="1"/>
  <c r="K82" i="23"/>
  <c r="K194" i="23" s="1"/>
  <c r="J82" i="23"/>
  <c r="I82" i="23"/>
  <c r="I194" i="23" s="1"/>
  <c r="H82" i="23"/>
  <c r="H194" i="23" s="1"/>
  <c r="G82" i="23"/>
  <c r="G194" i="23" s="1"/>
  <c r="F82" i="23"/>
  <c r="E82" i="23"/>
  <c r="E194" i="23" s="1"/>
  <c r="D82" i="23"/>
  <c r="D194" i="23" s="1"/>
  <c r="C82" i="23"/>
  <c r="C194" i="23" s="1"/>
  <c r="N81" i="23"/>
  <c r="M81" i="23"/>
  <c r="M193" i="23" s="1"/>
  <c r="L81" i="23"/>
  <c r="L193" i="23" s="1"/>
  <c r="K81" i="23"/>
  <c r="K193" i="23" s="1"/>
  <c r="J81" i="23"/>
  <c r="I81" i="23"/>
  <c r="I193" i="23" s="1"/>
  <c r="H81" i="23"/>
  <c r="H193" i="23" s="1"/>
  <c r="G81" i="23"/>
  <c r="F81" i="23"/>
  <c r="E81" i="23"/>
  <c r="E193" i="23" s="1"/>
  <c r="D81" i="23"/>
  <c r="D193" i="23" s="1"/>
  <c r="C81" i="23"/>
  <c r="C193" i="23" s="1"/>
  <c r="N80" i="23"/>
  <c r="M80" i="23"/>
  <c r="M192" i="23" s="1"/>
  <c r="L80" i="23"/>
  <c r="L192" i="23" s="1"/>
  <c r="K80" i="23"/>
  <c r="K192" i="23" s="1"/>
  <c r="J80" i="23"/>
  <c r="I80" i="23"/>
  <c r="I192" i="23" s="1"/>
  <c r="H80" i="23"/>
  <c r="H192" i="23" s="1"/>
  <c r="G80" i="23"/>
  <c r="G192" i="23" s="1"/>
  <c r="F80" i="23"/>
  <c r="E80" i="23"/>
  <c r="E192" i="23" s="1"/>
  <c r="D80" i="23"/>
  <c r="D192" i="23" s="1"/>
  <c r="C80" i="23"/>
  <c r="C192" i="23" s="1"/>
  <c r="N79" i="23"/>
  <c r="M79" i="23"/>
  <c r="M191" i="23" s="1"/>
  <c r="L79" i="23"/>
  <c r="L191" i="23" s="1"/>
  <c r="K79" i="23"/>
  <c r="K191" i="23" s="1"/>
  <c r="J79" i="23"/>
  <c r="I79" i="23"/>
  <c r="I191" i="23" s="1"/>
  <c r="H79" i="23"/>
  <c r="H191" i="23" s="1"/>
  <c r="G79" i="23"/>
  <c r="G191" i="23" s="1"/>
  <c r="F79" i="23"/>
  <c r="E79" i="23"/>
  <c r="E191" i="23" s="1"/>
  <c r="D79" i="23"/>
  <c r="D191" i="23" s="1"/>
  <c r="C79" i="23"/>
  <c r="C191" i="23" s="1"/>
  <c r="N78" i="23"/>
  <c r="M78" i="23"/>
  <c r="M190" i="23" s="1"/>
  <c r="L78" i="23"/>
  <c r="L190" i="23" s="1"/>
  <c r="J78" i="23"/>
  <c r="I78" i="23"/>
  <c r="H78" i="23"/>
  <c r="G78" i="23"/>
  <c r="F78" i="23"/>
  <c r="E78" i="23"/>
  <c r="E190" i="23" s="1"/>
  <c r="D78" i="23"/>
  <c r="D190" i="23" s="1"/>
  <c r="C78" i="23"/>
  <c r="N77" i="23"/>
  <c r="M77" i="23"/>
  <c r="L77" i="23"/>
  <c r="L189" i="23" s="1"/>
  <c r="K77" i="23"/>
  <c r="J77" i="23"/>
  <c r="I77" i="23"/>
  <c r="H77" i="23"/>
  <c r="G77" i="23"/>
  <c r="F77" i="23"/>
  <c r="E77" i="23"/>
  <c r="E189" i="23" s="1"/>
  <c r="D77" i="23"/>
  <c r="D189" i="23" s="1"/>
  <c r="C77" i="23"/>
  <c r="N76" i="23"/>
  <c r="M76" i="23"/>
  <c r="L76" i="23"/>
  <c r="L188" i="23" s="1"/>
  <c r="K76" i="23"/>
  <c r="J76" i="23"/>
  <c r="I76" i="23"/>
  <c r="H76" i="23"/>
  <c r="G76" i="23"/>
  <c r="F76" i="23"/>
  <c r="E76" i="23"/>
  <c r="E188" i="23" s="1"/>
  <c r="D76" i="23"/>
  <c r="D188" i="23" s="1"/>
  <c r="C76" i="23"/>
  <c r="N75" i="23"/>
  <c r="M75" i="23"/>
  <c r="L75" i="23"/>
  <c r="L187" i="23" s="1"/>
  <c r="K75" i="23"/>
  <c r="J75" i="23"/>
  <c r="I75" i="23"/>
  <c r="H75" i="23"/>
  <c r="G75" i="23"/>
  <c r="F75" i="23"/>
  <c r="E75" i="23"/>
  <c r="E187" i="23" s="1"/>
  <c r="D75" i="23"/>
  <c r="D187" i="23" s="1"/>
  <c r="C75" i="23"/>
  <c r="N74" i="23"/>
  <c r="M74" i="23"/>
  <c r="L74" i="23"/>
  <c r="L186" i="23" s="1"/>
  <c r="K74" i="23"/>
  <c r="J74" i="23"/>
  <c r="I74" i="23"/>
  <c r="H74" i="23"/>
  <c r="G74" i="23"/>
  <c r="F74" i="23"/>
  <c r="E74" i="23"/>
  <c r="E186" i="23" s="1"/>
  <c r="D74" i="23"/>
  <c r="D186" i="23" s="1"/>
  <c r="C74" i="23"/>
  <c r="N73" i="23"/>
  <c r="M73" i="23"/>
  <c r="L73" i="23"/>
  <c r="L185" i="23" s="1"/>
  <c r="K73" i="23"/>
  <c r="J73" i="23"/>
  <c r="I73" i="23"/>
  <c r="H73" i="23"/>
  <c r="H185" i="23" s="1"/>
  <c r="G73" i="23"/>
  <c r="F73" i="23"/>
  <c r="E73" i="23"/>
  <c r="E185" i="23" s="1"/>
  <c r="D73" i="23"/>
  <c r="D185" i="23" s="1"/>
  <c r="C73" i="23"/>
  <c r="N72" i="23"/>
  <c r="M72" i="23"/>
  <c r="L72" i="23"/>
  <c r="L184" i="23" s="1"/>
  <c r="K72" i="23"/>
  <c r="J72" i="23"/>
  <c r="I72" i="23"/>
  <c r="H72" i="23"/>
  <c r="H184" i="23" s="1"/>
  <c r="G72" i="23"/>
  <c r="F72" i="23"/>
  <c r="E72" i="23"/>
  <c r="E184" i="23" s="1"/>
  <c r="D72" i="23"/>
  <c r="D184" i="23" s="1"/>
  <c r="C72" i="23"/>
  <c r="N71" i="23"/>
  <c r="M71" i="23"/>
  <c r="L71" i="23"/>
  <c r="L183" i="23" s="1"/>
  <c r="K71" i="23"/>
  <c r="J71" i="23"/>
  <c r="I71" i="23"/>
  <c r="H71" i="23"/>
  <c r="H183" i="23" s="1"/>
  <c r="G71" i="23"/>
  <c r="F71" i="23"/>
  <c r="E71" i="23"/>
  <c r="E183" i="23" s="1"/>
  <c r="D71" i="23"/>
  <c r="D183" i="23" s="1"/>
  <c r="C71" i="23"/>
  <c r="N70" i="23"/>
  <c r="M70" i="23"/>
  <c r="L70" i="23"/>
  <c r="L182" i="23" s="1"/>
  <c r="K70" i="23"/>
  <c r="J70" i="23"/>
  <c r="I70" i="23"/>
  <c r="H70" i="23"/>
  <c r="H182" i="23" s="1"/>
  <c r="G70" i="23"/>
  <c r="F70" i="23"/>
  <c r="E70" i="23"/>
  <c r="E182" i="23" s="1"/>
  <c r="D70" i="23"/>
  <c r="D182" i="23" s="1"/>
  <c r="C70" i="23"/>
  <c r="N69" i="23"/>
  <c r="M69" i="23"/>
  <c r="M181" i="23" s="1"/>
  <c r="L69" i="23"/>
  <c r="L181" i="23" s="1"/>
  <c r="K69" i="23"/>
  <c r="J69" i="23"/>
  <c r="I69" i="23"/>
  <c r="I181" i="23" s="1"/>
  <c r="H69" i="23"/>
  <c r="H181" i="23" s="1"/>
  <c r="G69" i="23"/>
  <c r="F69" i="23"/>
  <c r="E69" i="23"/>
  <c r="E181" i="23" s="1"/>
  <c r="D69" i="23"/>
  <c r="D181" i="23" s="1"/>
  <c r="C69" i="23"/>
  <c r="N68" i="23"/>
  <c r="M68" i="23"/>
  <c r="M180" i="23" s="1"/>
  <c r="L68" i="23"/>
  <c r="L180" i="23" s="1"/>
  <c r="K68" i="23"/>
  <c r="J68" i="23"/>
  <c r="I68" i="23"/>
  <c r="I180" i="23" s="1"/>
  <c r="H68" i="23"/>
  <c r="H180" i="23" s="1"/>
  <c r="G68" i="23"/>
  <c r="F68" i="23"/>
  <c r="E68" i="23"/>
  <c r="E180" i="23" s="1"/>
  <c r="D68" i="23"/>
  <c r="D180" i="23" s="1"/>
  <c r="C68" i="23"/>
  <c r="N67" i="23"/>
  <c r="M67" i="23"/>
  <c r="M179" i="23" s="1"/>
  <c r="L67" i="23"/>
  <c r="L179" i="23" s="1"/>
  <c r="K67" i="23"/>
  <c r="K179" i="23" s="1"/>
  <c r="J67" i="23"/>
  <c r="I67" i="23"/>
  <c r="I179" i="23" s="1"/>
  <c r="H67" i="23"/>
  <c r="H179" i="23" s="1"/>
  <c r="G67" i="23"/>
  <c r="F67" i="23"/>
  <c r="E67" i="23"/>
  <c r="E179" i="23" s="1"/>
  <c r="D67" i="23"/>
  <c r="D179" i="23" s="1"/>
  <c r="C67" i="23"/>
  <c r="N66" i="23"/>
  <c r="M66" i="23"/>
  <c r="M178" i="23" s="1"/>
  <c r="L66" i="23"/>
  <c r="L178" i="23" s="1"/>
  <c r="K66" i="23"/>
  <c r="J66" i="23"/>
  <c r="I66" i="23"/>
  <c r="I178" i="23" s="1"/>
  <c r="H66" i="23"/>
  <c r="H178" i="23" s="1"/>
  <c r="G66" i="23"/>
  <c r="G178" i="23" s="1"/>
  <c r="F66" i="23"/>
  <c r="E66" i="23"/>
  <c r="E178" i="23" s="1"/>
  <c r="D66" i="23"/>
  <c r="D178" i="23" s="1"/>
  <c r="C66" i="23"/>
  <c r="N65" i="23"/>
  <c r="M65" i="23"/>
  <c r="M177" i="23" s="1"/>
  <c r="L65" i="23"/>
  <c r="L177" i="23" s="1"/>
  <c r="K65" i="23"/>
  <c r="J65" i="23"/>
  <c r="I65" i="23"/>
  <c r="I177" i="23" s="1"/>
  <c r="H65" i="23"/>
  <c r="H177" i="23" s="1"/>
  <c r="G65" i="23"/>
  <c r="F65" i="23"/>
  <c r="E65" i="23"/>
  <c r="E177" i="23" s="1"/>
  <c r="D65" i="23"/>
  <c r="D177" i="23" s="1"/>
  <c r="C65" i="23"/>
  <c r="N64" i="23"/>
  <c r="M64" i="23"/>
  <c r="M176" i="23" s="1"/>
  <c r="L64" i="23"/>
  <c r="L176" i="23" s="1"/>
  <c r="K64" i="23"/>
  <c r="J64" i="23"/>
  <c r="I64" i="23"/>
  <c r="I176" i="23" s="1"/>
  <c r="H64" i="23"/>
  <c r="H176" i="23" s="1"/>
  <c r="G64" i="23"/>
  <c r="F64" i="23"/>
  <c r="E64" i="23"/>
  <c r="E176" i="23" s="1"/>
  <c r="D64" i="23"/>
  <c r="D176" i="23" s="1"/>
  <c r="C64" i="23"/>
  <c r="N63" i="23"/>
  <c r="M63" i="23"/>
  <c r="M175" i="23" s="1"/>
  <c r="L63" i="23"/>
  <c r="L175" i="23" s="1"/>
  <c r="K63" i="23"/>
  <c r="J63" i="23"/>
  <c r="I63" i="23"/>
  <c r="I175" i="23" s="1"/>
  <c r="H63" i="23"/>
  <c r="H175" i="23" s="1"/>
  <c r="G63" i="23"/>
  <c r="F63" i="23"/>
  <c r="E63" i="23"/>
  <c r="E175" i="23" s="1"/>
  <c r="D63" i="23"/>
  <c r="D175" i="23" s="1"/>
  <c r="C63" i="23"/>
  <c r="N62" i="23"/>
  <c r="M62" i="23"/>
  <c r="M174" i="23" s="1"/>
  <c r="L62" i="23"/>
  <c r="L174" i="23" s="1"/>
  <c r="K62" i="23"/>
  <c r="J62" i="23"/>
  <c r="I62" i="23"/>
  <c r="I174" i="23" s="1"/>
  <c r="H62" i="23"/>
  <c r="H174" i="23" s="1"/>
  <c r="G62" i="23"/>
  <c r="G174" i="23" s="1"/>
  <c r="F62" i="23"/>
  <c r="E62" i="23"/>
  <c r="D62" i="23"/>
  <c r="D174" i="23" s="1"/>
  <c r="I39" i="22"/>
  <c r="H39" i="22"/>
  <c r="F39" i="22"/>
  <c r="E39" i="22"/>
  <c r="C39" i="22"/>
  <c r="B39" i="22"/>
  <c r="L38" i="22"/>
  <c r="K38" i="22"/>
  <c r="J38" i="22"/>
  <c r="G38" i="22"/>
  <c r="D38" i="22"/>
  <c r="L37" i="22"/>
  <c r="K37" i="22"/>
  <c r="J37" i="22"/>
  <c r="G37" i="22"/>
  <c r="D37" i="22"/>
  <c r="I31" i="22"/>
  <c r="H31" i="22"/>
  <c r="F31" i="22"/>
  <c r="E31" i="22"/>
  <c r="C31" i="22"/>
  <c r="B31" i="22"/>
  <c r="L30" i="22"/>
  <c r="K30" i="22"/>
  <c r="J30" i="22"/>
  <c r="G30" i="22"/>
  <c r="G31" i="22" s="1"/>
  <c r="D30" i="22"/>
  <c r="L29" i="22"/>
  <c r="K29" i="22"/>
  <c r="J29" i="22"/>
  <c r="D29" i="22"/>
  <c r="I23" i="22"/>
  <c r="H23" i="22"/>
  <c r="F23" i="22"/>
  <c r="E23" i="22"/>
  <c r="C23" i="22"/>
  <c r="B23" i="22"/>
  <c r="L22" i="22"/>
  <c r="K22" i="22"/>
  <c r="J22" i="22"/>
  <c r="G22" i="22"/>
  <c r="G23" i="22" s="1"/>
  <c r="D22" i="22"/>
  <c r="L21" i="22"/>
  <c r="K21" i="22"/>
  <c r="J21" i="22"/>
  <c r="G21" i="22"/>
  <c r="D21" i="22"/>
  <c r="I15" i="22"/>
  <c r="H15" i="22"/>
  <c r="F15" i="22"/>
  <c r="E15" i="22"/>
  <c r="C15" i="22"/>
  <c r="B15" i="22"/>
  <c r="L14" i="22"/>
  <c r="K14" i="22"/>
  <c r="J14" i="22"/>
  <c r="D14" i="22"/>
  <c r="L13" i="22"/>
  <c r="K13" i="22"/>
  <c r="J13" i="22"/>
  <c r="G13" i="22"/>
  <c r="G15" i="22" s="1"/>
  <c r="D13" i="22"/>
  <c r="I7" i="22"/>
  <c r="H7" i="22"/>
  <c r="F7" i="22"/>
  <c r="E7" i="22"/>
  <c r="C7" i="22"/>
  <c r="B7" i="22"/>
  <c r="L6" i="22"/>
  <c r="K6" i="22"/>
  <c r="J6" i="22"/>
  <c r="G6" i="22"/>
  <c r="D6" i="22"/>
  <c r="L5" i="22"/>
  <c r="K5" i="22"/>
  <c r="J5" i="22"/>
  <c r="G5" i="22"/>
  <c r="D5" i="22"/>
  <c r="J41" i="21"/>
  <c r="I41" i="21"/>
  <c r="G41" i="21"/>
  <c r="F41" i="21"/>
  <c r="D41" i="21"/>
  <c r="M40" i="21"/>
  <c r="L40" i="21"/>
  <c r="K40" i="21"/>
  <c r="H40" i="21"/>
  <c r="E40" i="21"/>
  <c r="M39" i="21"/>
  <c r="L39" i="21"/>
  <c r="K39" i="21"/>
  <c r="H39" i="21"/>
  <c r="E39" i="21"/>
  <c r="M31" i="21"/>
  <c r="L31" i="21"/>
  <c r="K31" i="21"/>
  <c r="H31" i="21"/>
  <c r="E31" i="21"/>
  <c r="M30" i="21"/>
  <c r="L30" i="21"/>
  <c r="K30" i="21"/>
  <c r="H30" i="21"/>
  <c r="E30" i="21"/>
  <c r="M29" i="21"/>
  <c r="L29" i="21"/>
  <c r="K29" i="21"/>
  <c r="H29" i="21"/>
  <c r="E29" i="21"/>
  <c r="M28" i="21"/>
  <c r="L28" i="21"/>
  <c r="K28" i="21"/>
  <c r="H28" i="21"/>
  <c r="E28" i="21"/>
  <c r="M27" i="21"/>
  <c r="L27" i="21"/>
  <c r="K27" i="21"/>
  <c r="H27" i="21"/>
  <c r="E27" i="21"/>
  <c r="M26" i="21"/>
  <c r="L26" i="21"/>
  <c r="K26" i="21"/>
  <c r="H26" i="21"/>
  <c r="E26" i="21"/>
  <c r="M25" i="21"/>
  <c r="L25" i="21"/>
  <c r="K25" i="21"/>
  <c r="H25" i="21"/>
  <c r="E25" i="21"/>
  <c r="M24" i="21"/>
  <c r="L24" i="21"/>
  <c r="K24" i="21"/>
  <c r="H24" i="21"/>
  <c r="E24" i="21"/>
  <c r="M23" i="21"/>
  <c r="L23" i="21"/>
  <c r="K23" i="21"/>
  <c r="H23" i="21"/>
  <c r="E23" i="21"/>
  <c r="M15" i="21"/>
  <c r="L15" i="21"/>
  <c r="H15" i="21"/>
  <c r="M14" i="21"/>
  <c r="L14" i="21"/>
  <c r="H14" i="21"/>
  <c r="N14" i="21" s="1"/>
  <c r="M13" i="21"/>
  <c r="L13" i="21"/>
  <c r="H13" i="21"/>
  <c r="N13" i="21" s="1"/>
  <c r="M12" i="21"/>
  <c r="L12" i="21"/>
  <c r="H12" i="21"/>
  <c r="N12" i="21" s="1"/>
  <c r="M11" i="21"/>
  <c r="L11" i="21"/>
  <c r="H11" i="21"/>
  <c r="N11" i="21" s="1"/>
  <c r="M10" i="21"/>
  <c r="L10" i="21"/>
  <c r="H10" i="21"/>
  <c r="N10" i="21" s="1"/>
  <c r="M9" i="21"/>
  <c r="L9" i="21"/>
  <c r="H9" i="21"/>
  <c r="N9" i="21" s="1"/>
  <c r="M8" i="21"/>
  <c r="L8" i="21"/>
  <c r="H8" i="21"/>
  <c r="N8" i="21" s="1"/>
  <c r="M7" i="21"/>
  <c r="L7" i="21"/>
  <c r="H7" i="21"/>
  <c r="N7" i="21" s="1"/>
  <c r="J39" i="20"/>
  <c r="K39" i="20" s="1"/>
  <c r="I39" i="20"/>
  <c r="G39" i="20"/>
  <c r="F39" i="20"/>
  <c r="K38" i="20"/>
  <c r="K37" i="20"/>
  <c r="J30" i="20"/>
  <c r="I30" i="20"/>
  <c r="G30" i="20"/>
  <c r="F30" i="20"/>
  <c r="C30" i="20"/>
  <c r="M29" i="20"/>
  <c r="L29" i="20"/>
  <c r="K29" i="20"/>
  <c r="E29" i="20"/>
  <c r="M28" i="20"/>
  <c r="L28" i="20"/>
  <c r="K28" i="20"/>
  <c r="E28" i="20"/>
  <c r="M27" i="20"/>
  <c r="L27" i="20"/>
  <c r="K27" i="20"/>
  <c r="E27" i="20"/>
  <c r="M26" i="20"/>
  <c r="L26" i="20"/>
  <c r="K26" i="20"/>
  <c r="E26" i="20"/>
  <c r="M25" i="20"/>
  <c r="L25" i="20"/>
  <c r="K25" i="20"/>
  <c r="E25" i="20"/>
  <c r="M24" i="20"/>
  <c r="L24" i="20"/>
  <c r="K24" i="20"/>
  <c r="E24" i="20"/>
  <c r="M23" i="20"/>
  <c r="L23" i="20"/>
  <c r="K23" i="20"/>
  <c r="E23" i="20"/>
  <c r="M22" i="20"/>
  <c r="L22" i="20"/>
  <c r="K22" i="20"/>
  <c r="E22" i="20"/>
  <c r="J15" i="20"/>
  <c r="I15" i="20"/>
  <c r="G15" i="20"/>
  <c r="F15" i="20"/>
  <c r="D15" i="20"/>
  <c r="C15" i="20"/>
  <c r="L37" i="20" s="1"/>
  <c r="M14" i="20"/>
  <c r="L14" i="20"/>
  <c r="K14" i="20"/>
  <c r="E14" i="20"/>
  <c r="M13" i="20"/>
  <c r="L13" i="20"/>
  <c r="K13" i="20"/>
  <c r="E13" i="20"/>
  <c r="M12" i="20"/>
  <c r="L12" i="20"/>
  <c r="K12" i="20"/>
  <c r="E12" i="20"/>
  <c r="M11" i="20"/>
  <c r="L11" i="20"/>
  <c r="K11" i="20"/>
  <c r="E11" i="20"/>
  <c r="M10" i="20"/>
  <c r="L10" i="20"/>
  <c r="K10" i="20"/>
  <c r="E10" i="20"/>
  <c r="M9" i="20"/>
  <c r="L9" i="20"/>
  <c r="K9" i="20"/>
  <c r="E9" i="20"/>
  <c r="M8" i="20"/>
  <c r="L8" i="20"/>
  <c r="K8" i="20"/>
  <c r="E8" i="20"/>
  <c r="M7" i="20"/>
  <c r="L7" i="20"/>
  <c r="K7" i="20"/>
  <c r="E7" i="20"/>
  <c r="E15" i="20" s="1"/>
  <c r="C65" i="11"/>
  <c r="N84" i="11"/>
  <c r="M84" i="11"/>
  <c r="K84" i="11"/>
  <c r="J84" i="11"/>
  <c r="I84" i="11"/>
  <c r="F84" i="11"/>
  <c r="E84" i="11"/>
  <c r="C84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N82" i="11"/>
  <c r="L82" i="11"/>
  <c r="J82" i="11"/>
  <c r="I82" i="11"/>
  <c r="H82" i="11"/>
  <c r="G82" i="11"/>
  <c r="F82" i="11"/>
  <c r="D82" i="11"/>
  <c r="M81" i="11"/>
  <c r="L81" i="11"/>
  <c r="J81" i="11"/>
  <c r="I81" i="11"/>
  <c r="F81" i="11"/>
  <c r="E81" i="11"/>
  <c r="D81" i="11"/>
  <c r="C81" i="11"/>
  <c r="N80" i="11"/>
  <c r="M80" i="11"/>
  <c r="L80" i="11"/>
  <c r="J80" i="11"/>
  <c r="H80" i="11"/>
  <c r="G80" i="11"/>
  <c r="F80" i="11"/>
  <c r="E80" i="11"/>
  <c r="D80" i="11"/>
  <c r="C80" i="11"/>
  <c r="N79" i="11"/>
  <c r="M79" i="11"/>
  <c r="K79" i="11"/>
  <c r="J79" i="11"/>
  <c r="I79" i="11"/>
  <c r="G79" i="11"/>
  <c r="F79" i="11"/>
  <c r="E79" i="11"/>
  <c r="N78" i="11"/>
  <c r="M78" i="11"/>
  <c r="L78" i="11"/>
  <c r="J78" i="11"/>
  <c r="H78" i="11"/>
  <c r="F78" i="11"/>
  <c r="E78" i="11"/>
  <c r="D78" i="11"/>
  <c r="N77" i="11"/>
  <c r="M77" i="11"/>
  <c r="I77" i="11"/>
  <c r="H77" i="11"/>
  <c r="F77" i="11"/>
  <c r="E77" i="11"/>
  <c r="N76" i="11"/>
  <c r="L76" i="11"/>
  <c r="K76" i="11"/>
  <c r="J76" i="11"/>
  <c r="I76" i="11"/>
  <c r="H76" i="11"/>
  <c r="F76" i="11"/>
  <c r="D76" i="11"/>
  <c r="C76" i="11"/>
  <c r="N75" i="11"/>
  <c r="M75" i="11"/>
  <c r="L75" i="11"/>
  <c r="K75" i="11"/>
  <c r="J75" i="11"/>
  <c r="I75" i="11"/>
  <c r="G75" i="11"/>
  <c r="F75" i="11"/>
  <c r="E75" i="11"/>
  <c r="D75" i="11"/>
  <c r="C75" i="11"/>
  <c r="N74" i="11"/>
  <c r="L74" i="11"/>
  <c r="J74" i="11"/>
  <c r="I74" i="11"/>
  <c r="H74" i="11"/>
  <c r="F74" i="11"/>
  <c r="D74" i="11"/>
  <c r="M73" i="11"/>
  <c r="L73" i="11"/>
  <c r="J73" i="11"/>
  <c r="I73" i="11"/>
  <c r="H73" i="11"/>
  <c r="D73" i="11"/>
  <c r="N72" i="11"/>
  <c r="M72" i="11"/>
  <c r="L72" i="11"/>
  <c r="J72" i="11"/>
  <c r="H72" i="11"/>
  <c r="F72" i="11"/>
  <c r="E72" i="11"/>
  <c r="D72" i="11"/>
  <c r="C72" i="11"/>
  <c r="N71" i="11"/>
  <c r="M71" i="11"/>
  <c r="J71" i="11"/>
  <c r="I71" i="11"/>
  <c r="H71" i="11"/>
  <c r="G71" i="11"/>
  <c r="F71" i="11"/>
  <c r="E71" i="11"/>
  <c r="N70" i="11"/>
  <c r="M70" i="11"/>
  <c r="L70" i="11"/>
  <c r="K70" i="11"/>
  <c r="J70" i="11"/>
  <c r="I70" i="11"/>
  <c r="H70" i="11"/>
  <c r="F70" i="11"/>
  <c r="E70" i="11"/>
  <c r="D70" i="11"/>
  <c r="N69" i="11"/>
  <c r="M69" i="11"/>
  <c r="L69" i="11"/>
  <c r="J69" i="11"/>
  <c r="I69" i="11"/>
  <c r="H69" i="11"/>
  <c r="F69" i="11"/>
  <c r="E69" i="11"/>
  <c r="D69" i="11"/>
  <c r="N68" i="11"/>
  <c r="J68" i="11"/>
  <c r="I68" i="11"/>
  <c r="H68" i="11"/>
  <c r="F68" i="11"/>
  <c r="D68" i="11"/>
  <c r="C68" i="11"/>
  <c r="N67" i="11"/>
  <c r="M67" i="11"/>
  <c r="K67" i="11"/>
  <c r="J67" i="11"/>
  <c r="I67" i="11"/>
  <c r="H67" i="11"/>
  <c r="F67" i="11"/>
  <c r="E67" i="11"/>
  <c r="D67" i="11"/>
  <c r="C67" i="11"/>
  <c r="N66" i="11"/>
  <c r="M66" i="11"/>
  <c r="L66" i="11"/>
  <c r="J66" i="11"/>
  <c r="I66" i="11"/>
  <c r="H66" i="11"/>
  <c r="G66" i="11"/>
  <c r="F66" i="11"/>
  <c r="E66" i="11"/>
  <c r="D66" i="11"/>
  <c r="N65" i="11"/>
  <c r="L65" i="11"/>
  <c r="J65" i="11"/>
  <c r="I65" i="11"/>
  <c r="H65" i="11"/>
  <c r="F65" i="11"/>
  <c r="E65" i="11"/>
  <c r="D65" i="11"/>
  <c r="N64" i="11"/>
  <c r="M64" i="11"/>
  <c r="L64" i="11"/>
  <c r="J64" i="11"/>
  <c r="F64" i="11"/>
  <c r="E64" i="11"/>
  <c r="D64" i="11"/>
  <c r="C64" i="11"/>
  <c r="N63" i="11"/>
  <c r="M63" i="11"/>
  <c r="L63" i="11"/>
  <c r="K63" i="11"/>
  <c r="J63" i="11"/>
  <c r="I63" i="11"/>
  <c r="H63" i="11"/>
  <c r="G63" i="11"/>
  <c r="F63" i="11"/>
  <c r="E63" i="11"/>
  <c r="N62" i="11"/>
  <c r="M62" i="11"/>
  <c r="L62" i="11"/>
  <c r="J62" i="11"/>
  <c r="I62" i="11"/>
  <c r="H62" i="11"/>
  <c r="F62" i="11"/>
  <c r="E62" i="11"/>
  <c r="D62" i="11"/>
  <c r="M182" i="23" l="1"/>
  <c r="M183" i="23"/>
  <c r="M184" i="23"/>
  <c r="M185" i="23"/>
  <c r="M186" i="23"/>
  <c r="M187" i="23"/>
  <c r="M188" i="23"/>
  <c r="M189" i="23"/>
  <c r="I182" i="23"/>
  <c r="I183" i="23"/>
  <c r="I184" i="23"/>
  <c r="I185" i="23"/>
  <c r="I186" i="23"/>
  <c r="I187" i="23"/>
  <c r="I188" i="23"/>
  <c r="I189" i="23"/>
  <c r="I190" i="23"/>
  <c r="K196" i="23"/>
  <c r="H186" i="23"/>
  <c r="H187" i="23"/>
  <c r="H188" i="23"/>
  <c r="H189" i="23"/>
  <c r="H190" i="23"/>
  <c r="K183" i="23"/>
  <c r="K184" i="23"/>
  <c r="C185" i="23"/>
  <c r="G185" i="23"/>
  <c r="K185" i="23"/>
  <c r="C186" i="23"/>
  <c r="G186" i="23"/>
  <c r="K186" i="23"/>
  <c r="C187" i="23"/>
  <c r="G187" i="23"/>
  <c r="K187" i="23"/>
  <c r="C188" i="23"/>
  <c r="G188" i="23"/>
  <c r="K188" i="23"/>
  <c r="C189" i="23"/>
  <c r="G189" i="23"/>
  <c r="K189" i="23"/>
  <c r="C190" i="23"/>
  <c r="G190" i="23"/>
  <c r="H195" i="23"/>
  <c r="L195" i="23"/>
  <c r="E195" i="23"/>
  <c r="E174" i="23"/>
  <c r="G39" i="22"/>
  <c r="J7" i="22"/>
  <c r="M5" i="22"/>
  <c r="E32" i="21"/>
  <c r="K32" i="21"/>
  <c r="M32" i="21"/>
  <c r="H32" i="21"/>
  <c r="L32" i="21"/>
  <c r="L16" i="21"/>
  <c r="M16" i="21"/>
  <c r="N15" i="21"/>
  <c r="N16" i="21" s="1"/>
  <c r="H16" i="21"/>
  <c r="K41" i="21"/>
  <c r="N27" i="20"/>
  <c r="N12" i="20"/>
  <c r="G195" i="23"/>
  <c r="K195" i="23"/>
  <c r="C196" i="23"/>
  <c r="J39" i="22"/>
  <c r="M37" i="22"/>
  <c r="M38" i="22"/>
  <c r="K39" i="22"/>
  <c r="L39" i="22"/>
  <c r="J31" i="22"/>
  <c r="M29" i="22"/>
  <c r="K31" i="22"/>
  <c r="D31" i="22"/>
  <c r="M30" i="22"/>
  <c r="J23" i="22"/>
  <c r="M21" i="22"/>
  <c r="M22" i="22"/>
  <c r="M23" i="22" s="1"/>
  <c r="K23" i="22"/>
  <c r="L23" i="22"/>
  <c r="J15" i="22"/>
  <c r="M13" i="22"/>
  <c r="M14" i="22"/>
  <c r="M15" i="22" s="1"/>
  <c r="K15" i="22"/>
  <c r="L15" i="22"/>
  <c r="M6" i="22"/>
  <c r="G7" i="22"/>
  <c r="K7" i="22"/>
  <c r="L7" i="22"/>
  <c r="N39" i="21"/>
  <c r="N40" i="21"/>
  <c r="H41" i="21"/>
  <c r="M41" i="21"/>
  <c r="L41" i="21"/>
  <c r="N25" i="21"/>
  <c r="N29" i="21"/>
  <c r="N26" i="21"/>
  <c r="N30" i="21"/>
  <c r="N27" i="21"/>
  <c r="N31" i="21"/>
  <c r="N24" i="21"/>
  <c r="N28" i="21"/>
  <c r="H39" i="20"/>
  <c r="K30" i="20"/>
  <c r="N23" i="20"/>
  <c r="N29" i="20"/>
  <c r="N25" i="20"/>
  <c r="H30" i="20"/>
  <c r="N26" i="20"/>
  <c r="L30" i="20"/>
  <c r="N24" i="20"/>
  <c r="E30" i="20"/>
  <c r="M30" i="20"/>
  <c r="N28" i="20"/>
  <c r="K15" i="20"/>
  <c r="N8" i="20"/>
  <c r="N10" i="20"/>
  <c r="N11" i="20"/>
  <c r="N14" i="20"/>
  <c r="H15" i="20"/>
  <c r="M15" i="20"/>
  <c r="N13" i="20"/>
  <c r="L15" i="20"/>
  <c r="N9" i="20"/>
  <c r="D84" i="11"/>
  <c r="H84" i="11"/>
  <c r="L84" i="11"/>
  <c r="F73" i="11"/>
  <c r="J77" i="11"/>
  <c r="C79" i="11"/>
  <c r="G84" i="11"/>
  <c r="C62" i="11"/>
  <c r="G62" i="11"/>
  <c r="K62" i="11"/>
  <c r="G64" i="11"/>
  <c r="K64" i="11"/>
  <c r="G65" i="11"/>
  <c r="K65" i="11"/>
  <c r="C66" i="11"/>
  <c r="K66" i="11"/>
  <c r="G68" i="11"/>
  <c r="K68" i="11"/>
  <c r="C69" i="11"/>
  <c r="G69" i="11"/>
  <c r="K69" i="11"/>
  <c r="C70" i="11"/>
  <c r="G70" i="11"/>
  <c r="G72" i="11"/>
  <c r="K72" i="11"/>
  <c r="C73" i="11"/>
  <c r="G73" i="11"/>
  <c r="K73" i="11"/>
  <c r="C74" i="11"/>
  <c r="G74" i="11"/>
  <c r="K74" i="11"/>
  <c r="C77" i="11"/>
  <c r="G77" i="11"/>
  <c r="K77" i="11"/>
  <c r="C78" i="11"/>
  <c r="G78" i="11"/>
  <c r="K78" i="11"/>
  <c r="G81" i="11"/>
  <c r="K81" i="11"/>
  <c r="C82" i="11"/>
  <c r="K82" i="11"/>
  <c r="F174" i="23"/>
  <c r="J174" i="23"/>
  <c r="N174" i="23"/>
  <c r="F175" i="23"/>
  <c r="J175" i="23"/>
  <c r="N175" i="23"/>
  <c r="F176" i="23"/>
  <c r="J176" i="23"/>
  <c r="N176" i="23"/>
  <c r="F177" i="23"/>
  <c r="J177" i="23"/>
  <c r="N177" i="23"/>
  <c r="F178" i="23"/>
  <c r="J178" i="23"/>
  <c r="N178" i="23"/>
  <c r="F179" i="23"/>
  <c r="J179" i="23"/>
  <c r="N179" i="23"/>
  <c r="F180" i="23"/>
  <c r="J180" i="23"/>
  <c r="N180" i="23"/>
  <c r="F181" i="23"/>
  <c r="J181" i="23"/>
  <c r="N181" i="23"/>
  <c r="F182" i="23"/>
  <c r="J182" i="23"/>
  <c r="N182" i="23"/>
  <c r="F183" i="23"/>
  <c r="J183" i="23"/>
  <c r="N183" i="23"/>
  <c r="F184" i="23"/>
  <c r="J184" i="23"/>
  <c r="N184" i="23"/>
  <c r="F185" i="23"/>
  <c r="J185" i="23"/>
  <c r="N185" i="23"/>
  <c r="F186" i="23"/>
  <c r="J186" i="23"/>
  <c r="N186" i="23"/>
  <c r="F187" i="23"/>
  <c r="J187" i="23"/>
  <c r="N187" i="23"/>
  <c r="F188" i="23"/>
  <c r="J188" i="23"/>
  <c r="N188" i="23"/>
  <c r="F189" i="23"/>
  <c r="J189" i="23"/>
  <c r="N189" i="23"/>
  <c r="F190" i="23"/>
  <c r="J190" i="23"/>
  <c r="N190" i="23"/>
  <c r="F191" i="23"/>
  <c r="J191" i="23"/>
  <c r="N191" i="23"/>
  <c r="F192" i="23"/>
  <c r="J192" i="23"/>
  <c r="N192" i="23"/>
  <c r="F193" i="23"/>
  <c r="J193" i="23"/>
  <c r="N193" i="23"/>
  <c r="F194" i="23"/>
  <c r="J194" i="23"/>
  <c r="N194" i="23"/>
  <c r="F195" i="23"/>
  <c r="J195" i="23"/>
  <c r="N195" i="23"/>
  <c r="F196" i="23"/>
  <c r="J196" i="23"/>
  <c r="N196" i="23"/>
  <c r="N73" i="11"/>
  <c r="N81" i="11"/>
  <c r="C71" i="11"/>
  <c r="G76" i="11"/>
  <c r="K71" i="11"/>
  <c r="G67" i="11"/>
  <c r="D63" i="11"/>
  <c r="D71" i="11"/>
  <c r="L71" i="11"/>
  <c r="H75" i="11"/>
  <c r="D79" i="11"/>
  <c r="L79" i="11"/>
  <c r="K175" i="23"/>
  <c r="C177" i="23"/>
  <c r="C181" i="23"/>
  <c r="G182" i="23"/>
  <c r="C63" i="11"/>
  <c r="K80" i="11"/>
  <c r="I64" i="11"/>
  <c r="E68" i="11"/>
  <c r="M68" i="11"/>
  <c r="I72" i="11"/>
  <c r="E76" i="11"/>
  <c r="M76" i="11"/>
  <c r="I80" i="11"/>
  <c r="C175" i="23"/>
  <c r="G175" i="23"/>
  <c r="C176" i="23"/>
  <c r="G177" i="23"/>
  <c r="C178" i="23"/>
  <c r="K178" i="23"/>
  <c r="G180" i="23"/>
  <c r="C182" i="23"/>
  <c r="K182" i="23"/>
  <c r="G183" i="23"/>
  <c r="C184" i="23"/>
  <c r="C174" i="23"/>
  <c r="K174" i="23"/>
  <c r="G176" i="23"/>
  <c r="K176" i="23"/>
  <c r="K177" i="23"/>
  <c r="C179" i="23"/>
  <c r="G179" i="23"/>
  <c r="C180" i="23"/>
  <c r="K180" i="23"/>
  <c r="G181" i="23"/>
  <c r="K181" i="23"/>
  <c r="C183" i="23"/>
  <c r="G184" i="23"/>
  <c r="G193" i="23"/>
  <c r="D7" i="22"/>
  <c r="D15" i="22"/>
  <c r="D23" i="22"/>
  <c r="L31" i="22"/>
  <c r="D39" i="22"/>
  <c r="N23" i="21"/>
  <c r="E41" i="21"/>
  <c r="C39" i="20"/>
  <c r="L39" i="20" s="1"/>
  <c r="L38" i="20"/>
  <c r="M37" i="20"/>
  <c r="N37" i="20" s="1"/>
  <c r="E37" i="20"/>
  <c r="M38" i="20"/>
  <c r="E38" i="20"/>
  <c r="D39" i="20"/>
  <c r="M39" i="20" s="1"/>
  <c r="N39" i="20" s="1"/>
  <c r="N7" i="20"/>
  <c r="N22" i="20"/>
  <c r="M39" i="22" l="1"/>
  <c r="M31" i="22"/>
  <c r="M7" i="22"/>
  <c r="N32" i="21"/>
  <c r="N41" i="21"/>
  <c r="N30" i="20"/>
  <c r="N15" i="20"/>
  <c r="E39" i="20"/>
  <c r="N38" i="20"/>
  <c r="L224" i="11"/>
  <c r="K224" i="11"/>
  <c r="M223" i="11"/>
  <c r="L223" i="11"/>
  <c r="J223" i="11"/>
  <c r="I223" i="11"/>
  <c r="E223" i="11"/>
  <c r="D223" i="11"/>
  <c r="C223" i="11"/>
  <c r="M222" i="11"/>
  <c r="L222" i="11"/>
  <c r="J222" i="11"/>
  <c r="I222" i="11"/>
  <c r="E222" i="11"/>
  <c r="D222" i="11"/>
  <c r="C222" i="11"/>
  <c r="M221" i="11"/>
  <c r="L221" i="11"/>
  <c r="J221" i="11"/>
  <c r="I221" i="11"/>
  <c r="E221" i="11"/>
  <c r="D221" i="11"/>
  <c r="C221" i="11"/>
  <c r="M220" i="11"/>
  <c r="L220" i="11"/>
  <c r="J220" i="11"/>
  <c r="I220" i="11"/>
  <c r="E220" i="11"/>
  <c r="D220" i="11"/>
  <c r="C220" i="11"/>
  <c r="M219" i="11"/>
  <c r="L219" i="11"/>
  <c r="J219" i="11"/>
  <c r="I219" i="11"/>
  <c r="K219" i="11" s="1"/>
  <c r="E219" i="11"/>
  <c r="D219" i="11"/>
  <c r="C219" i="11"/>
  <c r="M218" i="11"/>
  <c r="L218" i="11"/>
  <c r="J218" i="11"/>
  <c r="I218" i="11"/>
  <c r="E218" i="11"/>
  <c r="D218" i="11"/>
  <c r="C218" i="11"/>
  <c r="M217" i="11"/>
  <c r="L217" i="11"/>
  <c r="J217" i="11"/>
  <c r="I217" i="11"/>
  <c r="E217" i="11"/>
  <c r="D217" i="11"/>
  <c r="C217" i="11"/>
  <c r="M216" i="11"/>
  <c r="L216" i="11"/>
  <c r="J216" i="11"/>
  <c r="I216" i="11"/>
  <c r="E216" i="11"/>
  <c r="D216" i="11"/>
  <c r="C216" i="11"/>
  <c r="M215" i="11"/>
  <c r="L215" i="11"/>
  <c r="J215" i="11"/>
  <c r="I215" i="11"/>
  <c r="K215" i="11" s="1"/>
  <c r="E215" i="11"/>
  <c r="D215" i="11"/>
  <c r="C215" i="11"/>
  <c r="M214" i="11"/>
  <c r="L214" i="11"/>
  <c r="J214" i="11"/>
  <c r="I214" i="11"/>
  <c r="E214" i="11"/>
  <c r="D214" i="11"/>
  <c r="C214" i="11"/>
  <c r="M213" i="11"/>
  <c r="L213" i="11"/>
  <c r="J213" i="11"/>
  <c r="I213" i="11"/>
  <c r="E213" i="11"/>
  <c r="D213" i="11"/>
  <c r="C213" i="11"/>
  <c r="M212" i="11"/>
  <c r="L212" i="11"/>
  <c r="J212" i="11"/>
  <c r="I212" i="11"/>
  <c r="E212" i="11"/>
  <c r="D212" i="11"/>
  <c r="C212" i="11"/>
  <c r="M211" i="11"/>
  <c r="L211" i="11"/>
  <c r="J211" i="11"/>
  <c r="I211" i="11"/>
  <c r="K211" i="11" s="1"/>
  <c r="E211" i="11"/>
  <c r="D211" i="11"/>
  <c r="C211" i="11"/>
  <c r="M210" i="11"/>
  <c r="L210" i="11"/>
  <c r="J210" i="11"/>
  <c r="I210" i="11"/>
  <c r="E210" i="11"/>
  <c r="D210" i="11"/>
  <c r="C210" i="11"/>
  <c r="M209" i="11"/>
  <c r="L209" i="11"/>
  <c r="J209" i="11"/>
  <c r="I209" i="11"/>
  <c r="E209" i="11"/>
  <c r="D209" i="11"/>
  <c r="C209" i="11"/>
  <c r="M208" i="11"/>
  <c r="N208" i="11" s="1"/>
  <c r="L208" i="11"/>
  <c r="J208" i="11"/>
  <c r="I208" i="11"/>
  <c r="E208" i="11"/>
  <c r="D208" i="11"/>
  <c r="C208" i="11"/>
  <c r="M207" i="11"/>
  <c r="L207" i="11"/>
  <c r="J207" i="11"/>
  <c r="I207" i="11"/>
  <c r="K207" i="11" s="1"/>
  <c r="E207" i="11"/>
  <c r="D207" i="11"/>
  <c r="C207" i="11"/>
  <c r="M206" i="11"/>
  <c r="L206" i="11"/>
  <c r="J206" i="11"/>
  <c r="I206" i="11"/>
  <c r="E206" i="11"/>
  <c r="D206" i="11"/>
  <c r="C206" i="11"/>
  <c r="M205" i="11"/>
  <c r="L205" i="11"/>
  <c r="J205" i="11"/>
  <c r="I205" i="11"/>
  <c r="E205" i="11"/>
  <c r="D205" i="11"/>
  <c r="C205" i="11"/>
  <c r="M204" i="11"/>
  <c r="N204" i="11" s="1"/>
  <c r="L204" i="11"/>
  <c r="J204" i="11"/>
  <c r="I204" i="11"/>
  <c r="E204" i="11"/>
  <c r="D204" i="11"/>
  <c r="C204" i="11"/>
  <c r="M203" i="11"/>
  <c r="L203" i="11"/>
  <c r="J203" i="11"/>
  <c r="I203" i="11"/>
  <c r="K203" i="11" s="1"/>
  <c r="E203" i="11"/>
  <c r="D203" i="11"/>
  <c r="C203" i="11"/>
  <c r="M202" i="11"/>
  <c r="N202" i="11" s="1"/>
  <c r="J202" i="11"/>
  <c r="I202" i="11"/>
  <c r="E202" i="11"/>
  <c r="D202" i="11"/>
  <c r="C202" i="11"/>
  <c r="X28" i="25"/>
  <c r="W28" i="25"/>
  <c r="U28" i="25"/>
  <c r="AA28" i="25" s="1"/>
  <c r="T28" i="25"/>
  <c r="Z28" i="25" s="1"/>
  <c r="R28" i="25"/>
  <c r="Q28" i="25"/>
  <c r="Y28" i="25"/>
  <c r="V28" i="25"/>
  <c r="AB28" i="25" s="1"/>
  <c r="M196" i="11"/>
  <c r="J196" i="11"/>
  <c r="I196" i="11"/>
  <c r="F196" i="11"/>
  <c r="E196" i="11"/>
  <c r="D196" i="11"/>
  <c r="D182" i="11"/>
  <c r="J180" i="11"/>
  <c r="E179" i="11"/>
  <c r="K177" i="11"/>
  <c r="F176" i="11"/>
  <c r="N212" i="11" l="1"/>
  <c r="N216" i="11"/>
  <c r="N206" i="11"/>
  <c r="N210" i="11"/>
  <c r="N214" i="11"/>
  <c r="N218" i="11"/>
  <c r="N222" i="11"/>
  <c r="K223" i="11"/>
  <c r="K202" i="11"/>
  <c r="K205" i="11"/>
  <c r="K209" i="11"/>
  <c r="K213" i="11"/>
  <c r="K217" i="11"/>
  <c r="N220" i="11"/>
  <c r="K221" i="11"/>
  <c r="N203" i="11"/>
  <c r="K204" i="11"/>
  <c r="N207" i="11"/>
  <c r="K208" i="11"/>
  <c r="N211" i="11"/>
  <c r="K212" i="11"/>
  <c r="N215" i="11"/>
  <c r="K216" i="11"/>
  <c r="N219" i="11"/>
  <c r="K220" i="11"/>
  <c r="N223" i="11"/>
  <c r="N205" i="11"/>
  <c r="K206" i="11"/>
  <c r="N209" i="11"/>
  <c r="K210" i="11"/>
  <c r="N213" i="11"/>
  <c r="K214" i="11"/>
  <c r="N217" i="11"/>
  <c r="K218" i="11"/>
  <c r="N221" i="11"/>
  <c r="K222" i="11"/>
  <c r="M174" i="11"/>
  <c r="I175" i="11"/>
  <c r="I176" i="11"/>
  <c r="I177" i="11"/>
  <c r="E178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M191" i="11"/>
  <c r="M192" i="11"/>
  <c r="M193" i="11"/>
  <c r="I194" i="11"/>
  <c r="M195" i="11"/>
  <c r="M224" i="11"/>
  <c r="N224" i="11" s="1"/>
  <c r="F146" i="11"/>
  <c r="F230" i="11" s="1"/>
  <c r="F174" i="11"/>
  <c r="J174" i="11"/>
  <c r="N174" i="11"/>
  <c r="F147" i="11"/>
  <c r="F231" i="11" s="1"/>
  <c r="F175" i="11"/>
  <c r="J175" i="11"/>
  <c r="N175" i="11"/>
  <c r="J176" i="11"/>
  <c r="N176" i="11"/>
  <c r="F149" i="11"/>
  <c r="F233" i="11" s="1"/>
  <c r="F177" i="11"/>
  <c r="J177" i="11"/>
  <c r="N177" i="11"/>
  <c r="F150" i="11"/>
  <c r="F234" i="11" s="1"/>
  <c r="F178" i="11"/>
  <c r="J178" i="11"/>
  <c r="N178" i="11"/>
  <c r="F151" i="11"/>
  <c r="F235" i="11" s="1"/>
  <c r="F179" i="11"/>
  <c r="J179" i="11"/>
  <c r="N179" i="11"/>
  <c r="F152" i="11"/>
  <c r="F236" i="11" s="1"/>
  <c r="F180" i="11"/>
  <c r="N180" i="11"/>
  <c r="F153" i="11"/>
  <c r="F237" i="11" s="1"/>
  <c r="F181" i="11"/>
  <c r="J181" i="11"/>
  <c r="N181" i="11"/>
  <c r="F154" i="11"/>
  <c r="F238" i="11" s="1"/>
  <c r="F182" i="11"/>
  <c r="J182" i="11"/>
  <c r="N182" i="11"/>
  <c r="F155" i="11"/>
  <c r="F239" i="11" s="1"/>
  <c r="F183" i="11"/>
  <c r="J183" i="11"/>
  <c r="N183" i="11"/>
  <c r="F156" i="11"/>
  <c r="F240" i="11" s="1"/>
  <c r="F184" i="11"/>
  <c r="J184" i="11"/>
  <c r="N184" i="11"/>
  <c r="F157" i="11"/>
  <c r="F241" i="11" s="1"/>
  <c r="F185" i="11"/>
  <c r="J185" i="11"/>
  <c r="N185" i="11"/>
  <c r="F158" i="11"/>
  <c r="F242" i="11" s="1"/>
  <c r="F186" i="11"/>
  <c r="J186" i="11"/>
  <c r="N186" i="11"/>
  <c r="F159" i="11"/>
  <c r="F243" i="11" s="1"/>
  <c r="F187" i="11"/>
  <c r="J187" i="11"/>
  <c r="N187" i="11"/>
  <c r="F160" i="11"/>
  <c r="F244" i="11" s="1"/>
  <c r="F188" i="11"/>
  <c r="J188" i="11"/>
  <c r="N188" i="11"/>
  <c r="F161" i="11"/>
  <c r="F245" i="11" s="1"/>
  <c r="F189" i="11"/>
  <c r="J189" i="11"/>
  <c r="N189" i="11"/>
  <c r="F162" i="11"/>
  <c r="F246" i="11" s="1"/>
  <c r="F190" i="11"/>
  <c r="J190" i="11"/>
  <c r="N190" i="11"/>
  <c r="F163" i="11"/>
  <c r="F247" i="11" s="1"/>
  <c r="F191" i="11"/>
  <c r="J191" i="11"/>
  <c r="N191" i="11"/>
  <c r="F164" i="11"/>
  <c r="F248" i="11" s="1"/>
  <c r="F192" i="11"/>
  <c r="J192" i="11"/>
  <c r="N192" i="11"/>
  <c r="F165" i="11"/>
  <c r="F249" i="11" s="1"/>
  <c r="F193" i="11"/>
  <c r="J193" i="11"/>
  <c r="N193" i="11"/>
  <c r="F166" i="11"/>
  <c r="F250" i="11" s="1"/>
  <c r="F194" i="11"/>
  <c r="J194" i="11"/>
  <c r="N194" i="11"/>
  <c r="F167" i="11"/>
  <c r="F251" i="11" s="1"/>
  <c r="F195" i="11"/>
  <c r="J195" i="11"/>
  <c r="N195" i="11"/>
  <c r="J224" i="11"/>
  <c r="I224" i="11" s="1"/>
  <c r="I230" i="11"/>
  <c r="I174" i="11"/>
  <c r="M175" i="11"/>
  <c r="M176" i="11"/>
  <c r="M177" i="11"/>
  <c r="E180" i="11"/>
  <c r="E181" i="11"/>
  <c r="E182" i="11"/>
  <c r="E183" i="11"/>
  <c r="E184" i="11"/>
  <c r="E185" i="11"/>
  <c r="E186" i="11"/>
  <c r="E187" i="11"/>
  <c r="I187" i="11"/>
  <c r="I188" i="11"/>
  <c r="I189" i="11"/>
  <c r="I190" i="11"/>
  <c r="I191" i="11"/>
  <c r="I192" i="11"/>
  <c r="I193" i="11"/>
  <c r="M194" i="11"/>
  <c r="I195" i="11"/>
  <c r="C174" i="11"/>
  <c r="G146" i="11"/>
  <c r="G230" i="11" s="1"/>
  <c r="H230" i="11" s="1"/>
  <c r="G174" i="11"/>
  <c r="K174" i="11"/>
  <c r="C231" i="11"/>
  <c r="C175" i="11"/>
  <c r="G147" i="11"/>
  <c r="G231" i="11" s="1"/>
  <c r="G175" i="11"/>
  <c r="K175" i="11"/>
  <c r="C232" i="11"/>
  <c r="C176" i="11"/>
  <c r="G148" i="11"/>
  <c r="G232" i="11" s="1"/>
  <c r="G176" i="11"/>
  <c r="K176" i="11"/>
  <c r="C233" i="11"/>
  <c r="C177" i="11"/>
  <c r="G149" i="11"/>
  <c r="G233" i="11" s="1"/>
  <c r="H233" i="11" s="1"/>
  <c r="G177" i="11"/>
  <c r="C234" i="11"/>
  <c r="C178" i="11"/>
  <c r="G150" i="11"/>
  <c r="G234" i="11" s="1"/>
  <c r="G178" i="11"/>
  <c r="K178" i="11"/>
  <c r="C235" i="11"/>
  <c r="C179" i="11"/>
  <c r="G151" i="11"/>
  <c r="G235" i="11" s="1"/>
  <c r="H235" i="11" s="1"/>
  <c r="G179" i="11"/>
  <c r="K179" i="11"/>
  <c r="C236" i="11"/>
  <c r="C180" i="11"/>
  <c r="G152" i="11"/>
  <c r="G236" i="11" s="1"/>
  <c r="G180" i="11"/>
  <c r="K180" i="11"/>
  <c r="C237" i="11"/>
  <c r="C181" i="11"/>
  <c r="G153" i="11"/>
  <c r="G237" i="11" s="1"/>
  <c r="H237" i="11" s="1"/>
  <c r="G181" i="11"/>
  <c r="K181" i="11"/>
  <c r="C238" i="11"/>
  <c r="C182" i="11"/>
  <c r="G154" i="11"/>
  <c r="G238" i="11" s="1"/>
  <c r="H238" i="11" s="1"/>
  <c r="G182" i="11"/>
  <c r="K182" i="11"/>
  <c r="C239" i="11"/>
  <c r="C183" i="11"/>
  <c r="G155" i="11"/>
  <c r="G239" i="11" s="1"/>
  <c r="H239" i="11" s="1"/>
  <c r="G183" i="11"/>
  <c r="K183" i="11"/>
  <c r="C240" i="11"/>
  <c r="C184" i="11"/>
  <c r="G156" i="11"/>
  <c r="G240" i="11" s="1"/>
  <c r="H240" i="11" s="1"/>
  <c r="G184" i="11"/>
  <c r="K184" i="11"/>
  <c r="C241" i="11"/>
  <c r="C185" i="11"/>
  <c r="G157" i="11"/>
  <c r="G241" i="11" s="1"/>
  <c r="H241" i="11" s="1"/>
  <c r="G185" i="11"/>
  <c r="K185" i="11"/>
  <c r="C242" i="11"/>
  <c r="C186" i="11"/>
  <c r="G158" i="11"/>
  <c r="G242" i="11" s="1"/>
  <c r="H242" i="11" s="1"/>
  <c r="G186" i="11"/>
  <c r="K186" i="11"/>
  <c r="C243" i="11"/>
  <c r="C187" i="11"/>
  <c r="G159" i="11"/>
  <c r="G243" i="11" s="1"/>
  <c r="H243" i="11" s="1"/>
  <c r="G187" i="11"/>
  <c r="K187" i="11"/>
  <c r="C244" i="11"/>
  <c r="C188" i="11"/>
  <c r="G160" i="11"/>
  <c r="G244" i="11" s="1"/>
  <c r="H244" i="11" s="1"/>
  <c r="G188" i="11"/>
  <c r="K188" i="11"/>
  <c r="C245" i="11"/>
  <c r="C189" i="11"/>
  <c r="G161" i="11"/>
  <c r="G245" i="11" s="1"/>
  <c r="H245" i="11" s="1"/>
  <c r="G189" i="11"/>
  <c r="K189" i="11"/>
  <c r="C246" i="11"/>
  <c r="C190" i="11"/>
  <c r="G162" i="11"/>
  <c r="G246" i="11" s="1"/>
  <c r="H246" i="11" s="1"/>
  <c r="G190" i="11"/>
  <c r="K190" i="11"/>
  <c r="C247" i="11"/>
  <c r="C191" i="11"/>
  <c r="G163" i="11"/>
  <c r="G247" i="11" s="1"/>
  <c r="H247" i="11" s="1"/>
  <c r="G191" i="11"/>
  <c r="K191" i="11"/>
  <c r="C248" i="11"/>
  <c r="C192" i="11"/>
  <c r="G164" i="11"/>
  <c r="G248" i="11" s="1"/>
  <c r="H248" i="11" s="1"/>
  <c r="G192" i="11"/>
  <c r="K192" i="11"/>
  <c r="C249" i="11"/>
  <c r="C193" i="11"/>
  <c r="G165" i="11"/>
  <c r="G249" i="11" s="1"/>
  <c r="H249" i="11" s="1"/>
  <c r="G193" i="11"/>
  <c r="K193" i="11"/>
  <c r="C250" i="11"/>
  <c r="C194" i="11"/>
  <c r="G166" i="11"/>
  <c r="G250" i="11" s="1"/>
  <c r="H250" i="11" s="1"/>
  <c r="G194" i="11"/>
  <c r="K194" i="11"/>
  <c r="C251" i="11"/>
  <c r="C195" i="11"/>
  <c r="G167" i="11"/>
  <c r="G251" i="11" s="1"/>
  <c r="H251" i="11" s="1"/>
  <c r="G195" i="11"/>
  <c r="K195" i="11"/>
  <c r="C196" i="11"/>
  <c r="G168" i="11"/>
  <c r="G252" i="11" s="1"/>
  <c r="G196" i="11"/>
  <c r="K196" i="11"/>
  <c r="C224" i="11"/>
  <c r="E174" i="11"/>
  <c r="E175" i="11"/>
  <c r="E176" i="11"/>
  <c r="E177" i="11"/>
  <c r="I178" i="11"/>
  <c r="I179" i="11"/>
  <c r="I180" i="11"/>
  <c r="I181" i="11"/>
  <c r="I182" i="11"/>
  <c r="I183" i="11"/>
  <c r="I184" i="11"/>
  <c r="I185" i="11"/>
  <c r="I186" i="11"/>
  <c r="E188" i="11"/>
  <c r="E189" i="11"/>
  <c r="E190" i="11"/>
  <c r="E191" i="11"/>
  <c r="E192" i="11"/>
  <c r="E193" i="11"/>
  <c r="E194" i="11"/>
  <c r="E195" i="11"/>
  <c r="D230" i="11"/>
  <c r="D174" i="11"/>
  <c r="H146" i="11"/>
  <c r="H174" i="11"/>
  <c r="L174" i="11"/>
  <c r="D231" i="11"/>
  <c r="D175" i="11"/>
  <c r="H147" i="11"/>
  <c r="H175" i="11"/>
  <c r="L175" i="11"/>
  <c r="D232" i="11"/>
  <c r="D176" i="11"/>
  <c r="H148" i="11"/>
  <c r="H176" i="11"/>
  <c r="L176" i="11"/>
  <c r="D233" i="11"/>
  <c r="D177" i="11"/>
  <c r="H149" i="11"/>
  <c r="H177" i="11"/>
  <c r="L177" i="11"/>
  <c r="D234" i="11"/>
  <c r="D178" i="11"/>
  <c r="H150" i="11"/>
  <c r="H178" i="11"/>
  <c r="L178" i="11"/>
  <c r="D235" i="11"/>
  <c r="D179" i="11"/>
  <c r="H151" i="11"/>
  <c r="H179" i="11"/>
  <c r="L179" i="11"/>
  <c r="D236" i="11"/>
  <c r="D180" i="11"/>
  <c r="H152" i="11"/>
  <c r="H180" i="11"/>
  <c r="L180" i="11"/>
  <c r="D237" i="11"/>
  <c r="D181" i="11"/>
  <c r="H153" i="11"/>
  <c r="H181" i="11"/>
  <c r="L181" i="11"/>
  <c r="H154" i="11"/>
  <c r="H182" i="11"/>
  <c r="L182" i="11"/>
  <c r="D239" i="11"/>
  <c r="D183" i="11"/>
  <c r="H155" i="11"/>
  <c r="H183" i="11"/>
  <c r="L183" i="11"/>
  <c r="D240" i="11"/>
  <c r="D184" i="11"/>
  <c r="H156" i="11"/>
  <c r="H184" i="11"/>
  <c r="L184" i="11"/>
  <c r="D241" i="11"/>
  <c r="D185" i="11"/>
  <c r="H157" i="11"/>
  <c r="H185" i="11"/>
  <c r="L185" i="11"/>
  <c r="D242" i="11"/>
  <c r="D186" i="11"/>
  <c r="H158" i="11"/>
  <c r="H186" i="11"/>
  <c r="L186" i="11"/>
  <c r="D243" i="11"/>
  <c r="D187" i="11"/>
  <c r="H159" i="11"/>
  <c r="H187" i="11"/>
  <c r="L187" i="11"/>
  <c r="D244" i="11"/>
  <c r="D188" i="11"/>
  <c r="H160" i="11"/>
  <c r="H188" i="11"/>
  <c r="L188" i="11"/>
  <c r="D245" i="11"/>
  <c r="D189" i="11"/>
  <c r="H161" i="11"/>
  <c r="H189" i="11"/>
  <c r="L189" i="11"/>
  <c r="D246" i="11"/>
  <c r="D190" i="11"/>
  <c r="H162" i="11"/>
  <c r="H190" i="11"/>
  <c r="L190" i="11"/>
  <c r="D247" i="11"/>
  <c r="D191" i="11"/>
  <c r="H163" i="11"/>
  <c r="H191" i="11"/>
  <c r="L191" i="11"/>
  <c r="D248" i="11"/>
  <c r="D192" i="11"/>
  <c r="H164" i="11"/>
  <c r="H192" i="11"/>
  <c r="L192" i="11"/>
  <c r="D249" i="11"/>
  <c r="D193" i="11"/>
  <c r="H165" i="11"/>
  <c r="H193" i="11"/>
  <c r="L193" i="11"/>
  <c r="D250" i="11"/>
  <c r="D194" i="11"/>
  <c r="H166" i="11"/>
  <c r="H194" i="11"/>
  <c r="L194" i="11"/>
  <c r="D251" i="11"/>
  <c r="D195" i="11"/>
  <c r="H167" i="11"/>
  <c r="H195" i="11"/>
  <c r="L195" i="11"/>
  <c r="H168" i="11"/>
  <c r="H196" i="11"/>
  <c r="L196" i="11"/>
  <c r="D224" i="11"/>
  <c r="E224" i="11" s="1"/>
  <c r="D252" i="11"/>
  <c r="D238" i="11"/>
  <c r="N196" i="11"/>
  <c r="F168" i="11"/>
  <c r="F252" i="11" s="1"/>
  <c r="F148" i="11"/>
  <c r="F232" i="11" s="1"/>
  <c r="H252" i="11" l="1"/>
  <c r="I240" i="11"/>
  <c r="I236" i="11"/>
  <c r="I248" i="11"/>
  <c r="I246" i="11"/>
  <c r="I244" i="11"/>
  <c r="J250" i="11"/>
  <c r="J246" i="11"/>
  <c r="J242" i="11"/>
  <c r="J238" i="11"/>
  <c r="J232" i="11"/>
  <c r="J230" i="11"/>
  <c r="I239" i="11"/>
  <c r="I235" i="11"/>
  <c r="J249" i="11"/>
  <c r="J245" i="11"/>
  <c r="J241" i="11"/>
  <c r="J237" i="11"/>
  <c r="J235" i="11"/>
  <c r="I233" i="11"/>
  <c r="L233" i="11" s="1"/>
  <c r="I231" i="11"/>
  <c r="J236" i="11"/>
  <c r="I241" i="11"/>
  <c r="I237" i="11"/>
  <c r="I252" i="11"/>
  <c r="L252" i="11" s="1"/>
  <c r="I249" i="11"/>
  <c r="I247" i="11"/>
  <c r="L247" i="11" s="1"/>
  <c r="I245" i="11"/>
  <c r="I243" i="11"/>
  <c r="L243" i="11" s="1"/>
  <c r="J248" i="11"/>
  <c r="J244" i="11"/>
  <c r="K244" i="11" s="1"/>
  <c r="J240" i="11"/>
  <c r="J234" i="11"/>
  <c r="M234" i="11" s="1"/>
  <c r="I250" i="11"/>
  <c r="L250" i="11" s="1"/>
  <c r="J252" i="11"/>
  <c r="M252" i="11" s="1"/>
  <c r="I242" i="11"/>
  <c r="I238" i="11"/>
  <c r="K238" i="11" s="1"/>
  <c r="I234" i="11"/>
  <c r="I251" i="11"/>
  <c r="L251" i="11" s="1"/>
  <c r="J251" i="11"/>
  <c r="J247" i="11"/>
  <c r="M247" i="11" s="1"/>
  <c r="J243" i="11"/>
  <c r="J239" i="11"/>
  <c r="K239" i="11" s="1"/>
  <c r="J233" i="11"/>
  <c r="J231" i="11"/>
  <c r="M231" i="11" s="1"/>
  <c r="I232" i="11"/>
  <c r="K236" i="11"/>
  <c r="L248" i="11"/>
  <c r="L246" i="11"/>
  <c r="L244" i="11"/>
  <c r="L230" i="11"/>
  <c r="L249" i="11"/>
  <c r="L245" i="11"/>
  <c r="H236" i="11"/>
  <c r="H234" i="11"/>
  <c r="H231" i="11"/>
  <c r="M238" i="11"/>
  <c r="E238" i="11"/>
  <c r="M248" i="11"/>
  <c r="E248" i="11"/>
  <c r="E247" i="11"/>
  <c r="M245" i="11"/>
  <c r="E245" i="11"/>
  <c r="M243" i="11"/>
  <c r="E243" i="11"/>
  <c r="M241" i="11"/>
  <c r="E241" i="11"/>
  <c r="E239" i="11"/>
  <c r="M236" i="11"/>
  <c r="E236" i="11"/>
  <c r="M232" i="11"/>
  <c r="E232" i="11"/>
  <c r="M230" i="11"/>
  <c r="E230" i="11"/>
  <c r="L241" i="11"/>
  <c r="L239" i="11"/>
  <c r="L237" i="11"/>
  <c r="L235" i="11"/>
  <c r="L232" i="11"/>
  <c r="K248" i="11"/>
  <c r="K246" i="11"/>
  <c r="K242" i="11"/>
  <c r="K240" i="11"/>
  <c r="K235" i="11"/>
  <c r="K230" i="11"/>
  <c r="E252" i="11"/>
  <c r="M251" i="11"/>
  <c r="E251" i="11"/>
  <c r="M249" i="11"/>
  <c r="E249" i="11"/>
  <c r="E234" i="11"/>
  <c r="M250" i="11"/>
  <c r="E250" i="11"/>
  <c r="M246" i="11"/>
  <c r="E246" i="11"/>
  <c r="E244" i="11"/>
  <c r="M242" i="11"/>
  <c r="E242" i="11"/>
  <c r="M240" i="11"/>
  <c r="E240" i="11"/>
  <c r="M237" i="11"/>
  <c r="E237" i="11"/>
  <c r="M235" i="11"/>
  <c r="E235" i="11"/>
  <c r="N235" i="11" s="1"/>
  <c r="M233" i="11"/>
  <c r="E233" i="11"/>
  <c r="E231" i="11"/>
  <c r="L242" i="11"/>
  <c r="L240" i="11"/>
  <c r="L236" i="11"/>
  <c r="L234" i="11"/>
  <c r="H232" i="11"/>
  <c r="K249" i="11"/>
  <c r="K245" i="11"/>
  <c r="K241" i="11"/>
  <c r="K237" i="11"/>
  <c r="B16" i="12"/>
  <c r="C16" i="12"/>
  <c r="J16" i="12"/>
  <c r="I16" i="12"/>
  <c r="H16" i="12"/>
  <c r="K251" i="11" l="1"/>
  <c r="L238" i="11"/>
  <c r="M244" i="11"/>
  <c r="K243" i="11"/>
  <c r="N243" i="11" s="1"/>
  <c r="K234" i="11"/>
  <c r="K252" i="11"/>
  <c r="N252" i="11" s="1"/>
  <c r="K231" i="11"/>
  <c r="N231" i="11" s="1"/>
  <c r="K232" i="11"/>
  <c r="N232" i="11" s="1"/>
  <c r="K250" i="11"/>
  <c r="K247" i="11"/>
  <c r="M239" i="11"/>
  <c r="N244" i="11"/>
  <c r="N250" i="11"/>
  <c r="K233" i="11"/>
  <c r="L231" i="11"/>
  <c r="N233" i="11"/>
  <c r="D16" i="12"/>
  <c r="M16" i="12" s="1"/>
  <c r="N240" i="11"/>
  <c r="N236" i="11"/>
  <c r="N242" i="11"/>
  <c r="L16" i="12"/>
  <c r="N230" i="11"/>
  <c r="N246" i="11"/>
  <c r="N241" i="11"/>
  <c r="N245" i="11"/>
  <c r="N248" i="11"/>
  <c r="K16" i="12"/>
  <c r="N249" i="11"/>
  <c r="N237" i="11"/>
  <c r="N239" i="11"/>
  <c r="N247" i="11"/>
  <c r="N238" i="11"/>
  <c r="N234" i="11"/>
  <c r="N251" i="11"/>
  <c r="F8" i="12" l="1"/>
  <c r="E24" i="12"/>
  <c r="E8" i="12"/>
  <c r="I8" i="12"/>
  <c r="H8" i="12"/>
  <c r="B8" i="12"/>
  <c r="C8" i="12"/>
  <c r="L8" i="12" l="1"/>
  <c r="G8" i="12"/>
  <c r="K8" i="12"/>
  <c r="D8" i="12"/>
  <c r="J8" i="12"/>
  <c r="G24" i="12"/>
  <c r="F24" i="12"/>
  <c r="C24" i="12"/>
  <c r="M8" i="12" l="1"/>
  <c r="J24" i="12"/>
  <c r="D24" i="12"/>
  <c r="M24" i="12" s="1"/>
  <c r="K24" i="12"/>
  <c r="L24" i="12"/>
</calcChain>
</file>

<file path=xl/sharedStrings.xml><?xml version="1.0" encoding="utf-8"?>
<sst xmlns="http://schemas.openxmlformats.org/spreadsheetml/2006/main" count="4015" uniqueCount="184">
  <si>
    <t>شهری</t>
  </si>
  <si>
    <t>کل شهر</t>
  </si>
  <si>
    <t>روستایی</t>
  </si>
  <si>
    <t>کل روستا</t>
  </si>
  <si>
    <t>حاشیه شهر</t>
  </si>
  <si>
    <t>کل حاشیه</t>
  </si>
  <si>
    <t>کل مرد</t>
  </si>
  <si>
    <t>کل زن</t>
  </si>
  <si>
    <t xml:space="preserve">کل </t>
  </si>
  <si>
    <t>مرد</t>
  </si>
  <si>
    <t>زن</t>
  </si>
  <si>
    <t>کل</t>
  </si>
  <si>
    <t xml:space="preserve">جمع کل </t>
  </si>
  <si>
    <t>شهرستان کاشان</t>
  </si>
  <si>
    <t>واحد</t>
  </si>
  <si>
    <t xml:space="preserve">ایرانی </t>
  </si>
  <si>
    <t>غیر ایرانی</t>
  </si>
  <si>
    <t>گروه سنی</t>
  </si>
  <si>
    <t>روستای اصلی</t>
  </si>
  <si>
    <t>قمر</t>
  </si>
  <si>
    <t>سیاری</t>
  </si>
  <si>
    <t>زیر یکماه</t>
  </si>
  <si>
    <t>یکماه تا یکسال</t>
  </si>
  <si>
    <t>1تا4سال</t>
  </si>
  <si>
    <t>5تا6 سال</t>
  </si>
  <si>
    <t>7تا9 سال</t>
  </si>
  <si>
    <t>10تا14 سال</t>
  </si>
  <si>
    <t>15تا17سال</t>
  </si>
  <si>
    <t>18تا19سال</t>
  </si>
  <si>
    <t>20تا 24سال</t>
  </si>
  <si>
    <t>25تا 29سال</t>
  </si>
  <si>
    <t>30تا 34سال</t>
  </si>
  <si>
    <t>35تا39سال</t>
  </si>
  <si>
    <t>40تا 44سال</t>
  </si>
  <si>
    <t>45تا49سال</t>
  </si>
  <si>
    <t>50تا 54سال</t>
  </si>
  <si>
    <t>55تا59سال</t>
  </si>
  <si>
    <t>60تا64سال</t>
  </si>
  <si>
    <t>65تا69سال</t>
  </si>
  <si>
    <t>70تا74سال</t>
  </si>
  <si>
    <t>75تا79سال</t>
  </si>
  <si>
    <t>80تا 85سال</t>
  </si>
  <si>
    <t>85و بیشتر</t>
  </si>
  <si>
    <t>کل روستای اصلی</t>
  </si>
  <si>
    <t>کل روستای قمر</t>
  </si>
  <si>
    <t>کل روستای سیاری</t>
  </si>
  <si>
    <t>ایرانی</t>
  </si>
  <si>
    <t>جمعیت ایرانی روستایی سال 1403</t>
  </si>
  <si>
    <t>جمعیت غیر ایرانی روستایی سال 1403</t>
  </si>
  <si>
    <t>کل جمعیت روستایی سال 1403</t>
  </si>
  <si>
    <t>جمعیت ایرانی شهری سال 1403</t>
  </si>
  <si>
    <t>جمعیت غیر ایرانی شهری سال 1403</t>
  </si>
  <si>
    <t>کل جمعیت شهری سال1403</t>
  </si>
  <si>
    <t>جمعیت روستایی سال 1403</t>
  </si>
  <si>
    <t>جمعیت شهری سال 1403</t>
  </si>
  <si>
    <t>جمعیت کل سال 1403</t>
  </si>
  <si>
    <t>جمعیت ایرانی روستایی  سال 1403</t>
  </si>
  <si>
    <t>جمعیت ایرانی سال 1403</t>
  </si>
  <si>
    <t>جمعیت غیر ایرانی سال1403</t>
  </si>
  <si>
    <t>جمعیت ایرانی سال1403</t>
  </si>
  <si>
    <t>.</t>
  </si>
  <si>
    <t>جمعیت غیر ایرانی سال 1403</t>
  </si>
  <si>
    <t>ردیف</t>
  </si>
  <si>
    <t xml:space="preserve">نام مرکز </t>
  </si>
  <si>
    <t>پایگاه سلامت / خانه بهداشت</t>
  </si>
  <si>
    <t>خانوار</t>
  </si>
  <si>
    <t>جمع کل</t>
  </si>
  <si>
    <t>جمعیت خانه بهداشت ضمیمه ایرانی روستایی سال 1403</t>
  </si>
  <si>
    <t>جمعیت خانه بهداشت ضمیمه غیرایرانی روستایی سال 1403</t>
  </si>
  <si>
    <t>جمعیت خانه بهداشت ضمیمه روستایی سال 1403</t>
  </si>
  <si>
    <t>خانه بهداشت ضمیمه ایرانی</t>
  </si>
  <si>
    <t>خانه بهداشت ضمیمه غیر ایرانی</t>
  </si>
  <si>
    <t>جمعیت خانه بهداشت غیر ضمیمه ایرانی روستایی سال 1403</t>
  </si>
  <si>
    <t>جمعیت خانه بهداشت غیر ضمیمه غیرایرانی روستایی سال 1403</t>
  </si>
  <si>
    <t>جمعیت خانه بهداشت غیر ضمیمه روستایی سال 1403</t>
  </si>
  <si>
    <t>خانه بهداشت غیر ضمیمه ایرانی</t>
  </si>
  <si>
    <t>خانه بهداشت غیر ضمیمه غیر ایرانی</t>
  </si>
  <si>
    <t>جمعیت خانه بهداشت غیر ضمیمه روستایی سال1403</t>
  </si>
  <si>
    <t>خانه بهداشت ضمیمه</t>
  </si>
  <si>
    <t>خانه بهداشت غیر ضمیمه</t>
  </si>
  <si>
    <t>جمعیت ایرانی خانه بهداشت ضمیمه سال 1403</t>
  </si>
  <si>
    <t>جمعیت ایرانی خانه بهداشت غیر ضمیمه سال 1403</t>
  </si>
  <si>
    <t>جمعیت غیر ایرانی خانه بهداشت ضمیمه سال 1403</t>
  </si>
  <si>
    <t>جمعیت غیر ایرانی خانه بهداشت غیر ضمیمه سال 1403</t>
  </si>
  <si>
    <t>جمعیت ایرانی سال 1402</t>
  </si>
  <si>
    <t>روستا</t>
  </si>
  <si>
    <t>حاشیه</t>
  </si>
  <si>
    <t>شهر</t>
  </si>
  <si>
    <t>جمعیت پایگاه سلامت ضمیمه ایرانی سال 1403</t>
  </si>
  <si>
    <t>پایگاه سلامت ضمیمه</t>
  </si>
  <si>
    <t>جمعیت پایگاه سلامت ضمیمه غیر ایرانی سال 1403</t>
  </si>
  <si>
    <t xml:space="preserve"> </t>
  </si>
  <si>
    <t xml:space="preserve"> ایرانی</t>
  </si>
  <si>
    <t xml:space="preserve"> غیر ایرانی</t>
  </si>
  <si>
    <t>جمعیت پایگاه سلامت غیر ضمیمه ایرانی سال 1402</t>
  </si>
  <si>
    <t>پایگاه سلامت غیر ضمیمه</t>
  </si>
  <si>
    <t>جمعیت پایگاه سلامت غیر ضمیمه غیر ایرانی سال 1403</t>
  </si>
  <si>
    <t>پایگاه های سلامت</t>
  </si>
  <si>
    <t>ضمیمه</t>
  </si>
  <si>
    <t>غیر ضمیمه</t>
  </si>
  <si>
    <t>جمعیت ایرانی پایگاه سلامت ضمیمه سال 1403</t>
  </si>
  <si>
    <t>جمعیت ایرانی پایگاه سلامت غیر ضمیمه سال 1403</t>
  </si>
  <si>
    <t>جمعیت غیر ایرانی پایگاه سلامت ضمیمه سال 1403</t>
  </si>
  <si>
    <t>جمعیت غیر ایرانی پایگاه سلامت غیر ضمیمه سال 1403</t>
  </si>
  <si>
    <t>قمروروستا</t>
  </si>
  <si>
    <t>شهروروستای اصلی</t>
  </si>
  <si>
    <t>حاشیه وسیاری</t>
  </si>
  <si>
    <t>روستای اصلی + شهر</t>
  </si>
  <si>
    <t>روستا+قمر</t>
  </si>
  <si>
    <t>حاشیه +سیاری</t>
  </si>
  <si>
    <t>پایگاه سلامت  غیرضمیمه</t>
  </si>
  <si>
    <t>شهرستان آران و بیدگل</t>
  </si>
  <si>
    <t>مرکز خدمات جامع سلامت جوادالائمه خانه بهداشت یزدل</t>
  </si>
  <si>
    <t>مرکز خدمات جامع سلامت جوادالائمه خانه بهداشت  محمدآباد مرکزی</t>
  </si>
  <si>
    <t>مرکز خدمات جامع سلامت جوادالائمه خانه بهداشت علی آباد مرکزی</t>
  </si>
  <si>
    <t xml:space="preserve">مرکز خدمات جامع سلامت مرحوم کریمشاهی خانه بهداشت حسین اباد </t>
  </si>
  <si>
    <t xml:space="preserve">مرکز خدمات جامع سلامت مرحوم کریمشاهی خانه بهداشت قاسم آباد </t>
  </si>
  <si>
    <t>مرکز خدمات جامع سلامت ابوزیدآباد خانه بهداشت علی آباد فخره</t>
  </si>
  <si>
    <t>مرکز خدمات جامع سلامت ابوزیدآباد خانه بهداشت ریجن</t>
  </si>
  <si>
    <t>مرکز خدمات جامع سلامت ابوزیدآباد خانه بهداشت کاغذی</t>
  </si>
  <si>
    <t xml:space="preserve">مرکز خدمات جامع سلامت ابوزیدآباد خانه بهداشت محمد آباد </t>
  </si>
  <si>
    <t xml:space="preserve">شهرستان آران و بیدگل </t>
  </si>
  <si>
    <t>مرکز خدمات جامع سلامت ساکنی پایگاه سلامت ساکنی</t>
  </si>
  <si>
    <t>مرکز خدمات جامع سلامت ساکنی پایگاه سلامت بهروان</t>
  </si>
  <si>
    <t>مرکز خدمات جامع سلامت  نمکی پایگاه سلامت نمکی</t>
  </si>
  <si>
    <t>مرکز خدمات جامع سلامت  نمکی پایگاه سلامت امام رضا</t>
  </si>
  <si>
    <t>مرکز خدمات جامع سلامت پامیلی  پایگاه سلامت پامیلی</t>
  </si>
  <si>
    <t>مرکز خدمات جامع سلامت زنده یاد کریمشاهی پایگاه سلامت  زنده یاد کریمشاهی</t>
  </si>
  <si>
    <t>مرکز خدمات جامع سلامت ثامن الحجج پایگاه سلامت ثامن الحجج</t>
  </si>
  <si>
    <t>مرکز خدمات جامع سلامت ابوزید اباد  پایگاه سلامت ابوزید اباد</t>
  </si>
  <si>
    <t>مرکز خدمات جامع سلامت پامیلی  پایگاه سلامت فاطمیه</t>
  </si>
  <si>
    <t>مرکز خدمات جامع سلامت پامیلی  پایگاه سلامت مادر</t>
  </si>
  <si>
    <t>مرکز خدمات جامع سلامت پامیلی  پایگاه سلامت علائیان</t>
  </si>
  <si>
    <t>مرکز خدمات جامع سلامت پامیلی  پایگاه سلامت موسی بن جعفر</t>
  </si>
  <si>
    <t>مرکز خدمات جامع سلامت زنده یاد کریمشاهی پایگاه سلامت قائم</t>
  </si>
  <si>
    <t>مرکز خدمات جامع سلامت ثامن الحجج پایگاه سلامت شهید اخباری</t>
  </si>
  <si>
    <t xml:space="preserve">مرکز خدمات جامع سلامت ابوزید اباد  پایگاه سلامت ثامن </t>
  </si>
  <si>
    <t>ساکنی</t>
  </si>
  <si>
    <t>نمکی</t>
  </si>
  <si>
    <t>پامیلی</t>
  </si>
  <si>
    <t>زنده یاد کریمشاهی</t>
  </si>
  <si>
    <t xml:space="preserve"> ثامن الحجج</t>
  </si>
  <si>
    <t>ابوزیدآباد</t>
  </si>
  <si>
    <t>بهروان</t>
  </si>
  <si>
    <t>امام رضا</t>
  </si>
  <si>
    <t>فاطمیه</t>
  </si>
  <si>
    <t xml:space="preserve">مادر </t>
  </si>
  <si>
    <t>علائیان</t>
  </si>
  <si>
    <t>موسی بن جعفر</t>
  </si>
  <si>
    <t>قائم</t>
  </si>
  <si>
    <t>شهید اخباری</t>
  </si>
  <si>
    <t>ثامن</t>
  </si>
  <si>
    <t>شهرستان آران وبیدگل</t>
  </si>
  <si>
    <t>کل جمعیت ایرانی شهرستان آران وبیدگل سال 1403</t>
  </si>
  <si>
    <t>کل جمعیت غیر ایرانی شهرستان آران وبیدگل سال1403</t>
  </si>
  <si>
    <t>کل جمعیت شهرستان آران وبیدگل سال 1403</t>
  </si>
  <si>
    <t>مرکز روستایی جواد الائمه (ع)</t>
  </si>
  <si>
    <t>خانه بهداشت یزدل</t>
  </si>
  <si>
    <t>خانه بهداشت محمد آباد مرکزی</t>
  </si>
  <si>
    <t>خانه بهداشت علی آباد مرکزی</t>
  </si>
  <si>
    <t xml:space="preserve">مرکز روستایی کریمشاهی </t>
  </si>
  <si>
    <t xml:space="preserve">خانه بهداشت حسین آباد </t>
  </si>
  <si>
    <t>خانه بهداشت قاسم آباد</t>
  </si>
  <si>
    <t xml:space="preserve">مرکز شهری- روستایی ابوزیدآباد </t>
  </si>
  <si>
    <t>علی آباد فخره</t>
  </si>
  <si>
    <t>آران و بیدگل1403</t>
  </si>
  <si>
    <t>خانوار کل</t>
  </si>
  <si>
    <t>کاغذی</t>
  </si>
  <si>
    <t xml:space="preserve">محمدآباد </t>
  </si>
  <si>
    <t>ریجن</t>
  </si>
  <si>
    <t xml:space="preserve">پامیلی </t>
  </si>
  <si>
    <t xml:space="preserve">ابوزید آباد </t>
  </si>
  <si>
    <t xml:space="preserve">پایگاه ضمیمه ابوزید اباد </t>
  </si>
  <si>
    <t>ثامن الحجج</t>
  </si>
  <si>
    <t>یزدل</t>
  </si>
  <si>
    <t>محمد آباد کویر</t>
  </si>
  <si>
    <t>علی آباد کویر</t>
  </si>
  <si>
    <t>حسین آباد</t>
  </si>
  <si>
    <t>قاسم آباد</t>
  </si>
  <si>
    <t xml:space="preserve">ریجن </t>
  </si>
  <si>
    <t>جمعیت پایگاه های سلامت ضمیمه شهرستان آران و بیدگل سال1403</t>
  </si>
  <si>
    <t>جمعیت پایگاه های سلامت غیر ضمیمه شهرستان آران و بیدگل سال 1403</t>
  </si>
  <si>
    <t xml:space="preserve">آران و بیدگل1403 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</si>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</sst>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  <font>
      <b/>
      <sz val="10"/>
      <color theme="1"/>
      <name val="B Nazanin"/>
      <charset val="178"/>
    </font>
    <font>
      <b/>
      <sz val="12"/>
      <name val="B Nazanin"/>
      <charset val="178"/>
    </font>
    <font>
      <sz val="11"/>
      <color theme="1"/>
      <name val="B Titr"/>
      <charset val="178"/>
    </font>
    <font>
      <sz val="12"/>
      <color theme="1"/>
      <name val="B Zar"/>
      <charset val="178"/>
    </font>
    <font>
      <b/>
      <sz val="11"/>
      <color rgb="FF000000"/>
      <name val="B Nazanin"/>
      <charset val="178"/>
    </font>
    <font>
      <b/>
      <i/>
      <sz val="12"/>
      <color theme="1"/>
      <name val="B Nazanin"/>
      <charset val="178"/>
    </font>
    <font>
      <b/>
      <sz val="8"/>
      <color theme="1"/>
      <name val="B Nazanin"/>
      <charset val="178"/>
    </font>
    <font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rgb="FF000000"/>
      <name val="B Nazanin"/>
      <charset val="178"/>
    </font>
    <font>
      <b/>
      <i/>
      <sz val="12"/>
      <color rgb="FF000000"/>
      <name val="B Nazanin"/>
      <charset val="178"/>
    </font>
  </fonts>
  <fills count="1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BDEE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00">
    <xf numFmtId="0" fontId="0" fillId="0" borderId="0" xfId="0"/>
    <xf numFmtId="0" fontId="1" fillId="2" borderId="1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1" fontId="1" fillId="3" borderId="14" xfId="0" applyNumberFormat="1" applyFont="1" applyFill="1" applyBorder="1" applyAlignment="1" applyProtection="1">
      <alignment horizontal="center" vertical="center"/>
    </xf>
    <xf numFmtId="1" fontId="1" fillId="3" borderId="13" xfId="0" applyNumberFormat="1" applyFont="1" applyFill="1" applyBorder="1" applyAlignment="1" applyProtection="1">
      <alignment horizontal="center" vertical="center"/>
    </xf>
    <xf numFmtId="1" fontId="1" fillId="3" borderId="15" xfId="0" applyNumberFormat="1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1" fontId="1" fillId="3" borderId="16" xfId="0" applyNumberFormat="1" applyFont="1" applyFill="1" applyBorder="1" applyAlignment="1" applyProtection="1">
      <alignment horizontal="center" vertical="center"/>
    </xf>
    <xf numFmtId="1" fontId="1" fillId="3" borderId="19" xfId="0" applyNumberFormat="1" applyFont="1" applyFill="1" applyBorder="1" applyAlignment="1" applyProtection="1">
      <alignment horizontal="center" vertical="center"/>
    </xf>
    <xf numFmtId="1" fontId="1" fillId="3" borderId="20" xfId="0" applyNumberFormat="1" applyFont="1" applyFill="1" applyBorder="1" applyAlignment="1" applyProtection="1">
      <alignment horizontal="center" vertical="center"/>
    </xf>
    <xf numFmtId="1" fontId="1" fillId="3" borderId="21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1" fillId="2" borderId="33" xfId="0" applyFont="1" applyFill="1" applyBorder="1" applyAlignment="1" applyProtection="1">
      <alignment horizontal="center" vertical="center"/>
    </xf>
    <xf numFmtId="0" fontId="1" fillId="3" borderId="32" xfId="0" applyFont="1" applyFill="1" applyBorder="1" applyAlignment="1" applyProtection="1">
      <alignment horizontal="center" vertical="center"/>
    </xf>
    <xf numFmtId="1" fontId="1" fillId="3" borderId="26" xfId="0" applyNumberFormat="1" applyFont="1" applyFill="1" applyBorder="1" applyAlignment="1" applyProtection="1">
      <alignment horizontal="center" vertical="center"/>
    </xf>
    <xf numFmtId="0" fontId="1" fillId="3" borderId="28" xfId="0" applyFont="1" applyFill="1" applyBorder="1" applyAlignment="1" applyProtection="1">
      <alignment horizontal="center" vertical="center"/>
    </xf>
    <xf numFmtId="1" fontId="0" fillId="0" borderId="0" xfId="0" applyNumberFormat="1"/>
    <xf numFmtId="0" fontId="1" fillId="2" borderId="31" xfId="0" applyFont="1" applyFill="1" applyBorder="1" applyAlignment="1" applyProtection="1">
      <alignment horizontal="center" vertical="center"/>
    </xf>
    <xf numFmtId="1" fontId="1" fillId="3" borderId="38" xfId="0" applyNumberFormat="1" applyFont="1" applyFill="1" applyBorder="1" applyAlignment="1" applyProtection="1">
      <alignment horizontal="center" vertical="center"/>
    </xf>
    <xf numFmtId="1" fontId="1" fillId="3" borderId="39" xfId="0" applyNumberFormat="1" applyFont="1" applyFill="1" applyBorder="1" applyAlignment="1" applyProtection="1">
      <alignment horizontal="center" vertical="center"/>
    </xf>
    <xf numFmtId="1" fontId="1" fillId="3" borderId="34" xfId="0" applyNumberFormat="1" applyFont="1" applyFill="1" applyBorder="1" applyAlignment="1" applyProtection="1">
      <alignment horizontal="center" vertical="center"/>
    </xf>
    <xf numFmtId="1" fontId="1" fillId="3" borderId="33" xfId="0" applyNumberFormat="1" applyFont="1" applyFill="1" applyBorder="1" applyAlignment="1" applyProtection="1">
      <alignment horizontal="center" vertical="center"/>
    </xf>
    <xf numFmtId="1" fontId="2" fillId="4" borderId="19" xfId="0" applyNumberFormat="1" applyFont="1" applyFill="1" applyBorder="1" applyAlignment="1" applyProtection="1">
      <alignment horizontal="center" vertical="center"/>
    </xf>
    <xf numFmtId="1" fontId="2" fillId="4" borderId="20" xfId="0" applyNumberFormat="1" applyFont="1" applyFill="1" applyBorder="1" applyAlignment="1" applyProtection="1">
      <alignment horizontal="center" vertical="center"/>
    </xf>
    <xf numFmtId="1" fontId="2" fillId="4" borderId="34" xfId="0" applyNumberFormat="1" applyFont="1" applyFill="1" applyBorder="1" applyAlignment="1" applyProtection="1">
      <alignment horizontal="center" vertical="center"/>
    </xf>
    <xf numFmtId="0" fontId="1" fillId="3" borderId="41" xfId="0" applyFont="1" applyFill="1" applyBorder="1" applyAlignment="1" applyProtection="1">
      <alignment horizontal="center" vertical="center"/>
    </xf>
    <xf numFmtId="0" fontId="1" fillId="2" borderId="42" xfId="0" applyFont="1" applyFill="1" applyBorder="1" applyAlignment="1" applyProtection="1">
      <alignment horizontal="center" vertical="center"/>
    </xf>
    <xf numFmtId="0" fontId="1" fillId="3" borderId="30" xfId="0" applyFont="1" applyFill="1" applyBorder="1" applyAlignment="1" applyProtection="1">
      <alignment horizontal="center" vertical="center"/>
    </xf>
    <xf numFmtId="0" fontId="1" fillId="2" borderId="35" xfId="0" applyFont="1" applyFill="1" applyBorder="1" applyAlignment="1" applyProtection="1">
      <alignment horizontal="center" vertical="center"/>
    </xf>
    <xf numFmtId="1" fontId="1" fillId="3" borderId="28" xfId="0" applyNumberFormat="1" applyFont="1" applyFill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</xf>
    <xf numFmtId="1" fontId="1" fillId="3" borderId="43" xfId="0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1" fontId="1" fillId="0" borderId="40" xfId="0" applyNumberFormat="1" applyFont="1" applyBorder="1" applyAlignment="1" applyProtection="1">
      <alignment horizontal="center" vertical="center"/>
      <protection locked="0"/>
    </xf>
    <xf numFmtId="0" fontId="1" fillId="2" borderId="40" xfId="0" applyFont="1" applyFill="1" applyBorder="1" applyAlignment="1" applyProtection="1">
      <alignment horizontal="center" vertical="center"/>
    </xf>
    <xf numFmtId="1" fontId="1" fillId="5" borderId="33" xfId="0" applyNumberFormat="1" applyFont="1" applyFill="1" applyBorder="1" applyAlignment="1" applyProtection="1">
      <alignment horizontal="center" vertical="center"/>
    </xf>
    <xf numFmtId="1" fontId="1" fillId="5" borderId="19" xfId="0" applyNumberFormat="1" applyFont="1" applyFill="1" applyBorder="1" applyAlignment="1" applyProtection="1">
      <alignment horizontal="center" vertical="center"/>
    </xf>
    <xf numFmtId="1" fontId="1" fillId="5" borderId="39" xfId="0" applyNumberFormat="1" applyFont="1" applyFill="1" applyBorder="1" applyAlignment="1" applyProtection="1">
      <alignment horizontal="center" vertical="center"/>
    </xf>
    <xf numFmtId="0" fontId="2" fillId="6" borderId="33" xfId="0" applyFont="1" applyFill="1" applyBorder="1" applyAlignment="1" applyProtection="1">
      <alignment horizontal="center" vertical="center"/>
    </xf>
    <xf numFmtId="0" fontId="2" fillId="6" borderId="31" xfId="0" applyFont="1" applyFill="1" applyBorder="1" applyAlignment="1" applyProtection="1">
      <alignment horizontal="center" vertical="center"/>
    </xf>
    <xf numFmtId="0" fontId="2" fillId="6" borderId="35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</xf>
    <xf numFmtId="0" fontId="2" fillId="4" borderId="41" xfId="0" applyFont="1" applyFill="1" applyBorder="1" applyAlignment="1" applyProtection="1">
      <alignment horizontal="center" vertical="center"/>
    </xf>
    <xf numFmtId="1" fontId="2" fillId="4" borderId="14" xfId="0" applyNumberFormat="1" applyFont="1" applyFill="1" applyBorder="1" applyAlignment="1" applyProtection="1">
      <alignment horizontal="center" vertical="center"/>
    </xf>
    <xf numFmtId="1" fontId="2" fillId="4" borderId="13" xfId="0" applyNumberFormat="1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1" fontId="2" fillId="4" borderId="16" xfId="0" applyNumberFormat="1" applyFont="1" applyFill="1" applyBorder="1" applyAlignment="1" applyProtection="1">
      <alignment horizontal="center" vertical="center"/>
    </xf>
    <xf numFmtId="0" fontId="2" fillId="4" borderId="28" xfId="0" applyFont="1" applyFill="1" applyBorder="1" applyAlignment="1" applyProtection="1">
      <alignment horizontal="center" vertical="center"/>
    </xf>
    <xf numFmtId="1" fontId="1" fillId="5" borderId="15" xfId="0" applyNumberFormat="1" applyFont="1" applyFill="1" applyBorder="1" applyAlignment="1" applyProtection="1">
      <alignment horizontal="center" vertical="center"/>
    </xf>
    <xf numFmtId="1" fontId="1" fillId="5" borderId="24" xfId="0" applyNumberFormat="1" applyFont="1" applyFill="1" applyBorder="1" applyAlignment="1" applyProtection="1">
      <alignment horizontal="center" vertical="center"/>
    </xf>
    <xf numFmtId="1" fontId="4" fillId="5" borderId="19" xfId="0" applyNumberFormat="1" applyFont="1" applyFill="1" applyBorder="1" applyAlignment="1" applyProtection="1">
      <alignment horizontal="center" vertical="center"/>
    </xf>
    <xf numFmtId="1" fontId="4" fillId="3" borderId="20" xfId="0" applyNumberFormat="1" applyFont="1" applyFill="1" applyBorder="1" applyAlignment="1" applyProtection="1">
      <alignment horizontal="center" vertical="center"/>
    </xf>
    <xf numFmtId="1" fontId="4" fillId="5" borderId="39" xfId="0" applyNumberFormat="1" applyFont="1" applyFill="1" applyBorder="1" applyAlignment="1" applyProtection="1">
      <alignment horizontal="center" vertical="center"/>
    </xf>
    <xf numFmtId="1" fontId="4" fillId="3" borderId="34" xfId="0" applyNumberFormat="1" applyFont="1" applyFill="1" applyBorder="1" applyAlignment="1" applyProtection="1">
      <alignment horizontal="center" vertical="center"/>
    </xf>
    <xf numFmtId="1" fontId="4" fillId="5" borderId="33" xfId="0" applyNumberFormat="1" applyFont="1" applyFill="1" applyBorder="1" applyAlignment="1" applyProtection="1">
      <alignment horizontal="center" vertical="center"/>
    </xf>
    <xf numFmtId="1" fontId="4" fillId="5" borderId="8" xfId="0" applyNumberFormat="1" applyFont="1" applyFill="1" applyBorder="1" applyAlignment="1" applyProtection="1">
      <alignment horizontal="center" vertical="center"/>
    </xf>
    <xf numFmtId="1" fontId="4" fillId="5" borderId="3" xfId="0" applyNumberFormat="1" applyFont="1" applyFill="1" applyBorder="1" applyAlignment="1" applyProtection="1">
      <alignment horizontal="center" vertical="center"/>
    </xf>
    <xf numFmtId="1" fontId="1" fillId="3" borderId="44" xfId="0" applyNumberFormat="1" applyFont="1" applyFill="1" applyBorder="1" applyAlignment="1" applyProtection="1">
      <alignment horizontal="center" vertical="center"/>
    </xf>
    <xf numFmtId="1" fontId="4" fillId="5" borderId="10" xfId="0" applyNumberFormat="1" applyFont="1" applyFill="1" applyBorder="1" applyAlignment="1" applyProtection="1">
      <alignment horizontal="center" vertical="center"/>
    </xf>
    <xf numFmtId="1" fontId="4" fillId="5" borderId="5" xfId="0" applyNumberFormat="1" applyFont="1" applyFill="1" applyBorder="1" applyAlignment="1" applyProtection="1">
      <alignment horizontal="center" vertical="center"/>
    </xf>
    <xf numFmtId="1" fontId="4" fillId="3" borderId="39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1" fillId="0" borderId="40" xfId="0" applyFont="1" applyBorder="1" applyAlignment="1" applyProtection="1">
      <alignment horizontal="center" vertical="center"/>
    </xf>
    <xf numFmtId="0" fontId="1" fillId="3" borderId="40" xfId="0" applyFont="1" applyFill="1" applyBorder="1" applyAlignment="1" applyProtection="1">
      <alignment horizontal="center" vertical="center"/>
    </xf>
    <xf numFmtId="1" fontId="0" fillId="0" borderId="0" xfId="0" applyNumberFormat="1" applyProtection="1">
      <protection locked="0"/>
    </xf>
    <xf numFmtId="0" fontId="1" fillId="3" borderId="40" xfId="0" applyFont="1" applyFill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6" borderId="52" xfId="0" applyFont="1" applyFill="1" applyBorder="1" applyAlignment="1" applyProtection="1">
      <alignment horizontal="center" vertical="center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6" borderId="54" xfId="0" applyFont="1" applyFill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2" fillId="6" borderId="55" xfId="0" applyFont="1" applyFill="1" applyBorder="1" applyAlignment="1" applyProtection="1">
      <alignment horizontal="center" vertical="center"/>
    </xf>
    <xf numFmtId="1" fontId="2" fillId="4" borderId="56" xfId="0" applyNumberFormat="1" applyFont="1" applyFill="1" applyBorder="1" applyAlignment="1" applyProtection="1">
      <alignment horizontal="center" vertical="center"/>
    </xf>
    <xf numFmtId="0" fontId="1" fillId="0" borderId="51" xfId="0" applyFont="1" applyBorder="1" applyAlignment="1" applyProtection="1">
      <alignment horizontal="center" vertical="center"/>
    </xf>
    <xf numFmtId="0" fontId="2" fillId="6" borderId="60" xfId="0" applyFont="1" applyFill="1" applyBorder="1" applyAlignment="1" applyProtection="1">
      <alignment horizontal="center" vertical="center"/>
    </xf>
    <xf numFmtId="0" fontId="6" fillId="7" borderId="48" xfId="0" applyFont="1" applyFill="1" applyBorder="1" applyAlignment="1">
      <alignment horizontal="center" vertical="center" wrapText="1" readingOrder="2"/>
    </xf>
    <xf numFmtId="0" fontId="6" fillId="7" borderId="1" xfId="0" applyFont="1" applyFill="1" applyBorder="1" applyAlignment="1">
      <alignment horizontal="center" vertical="center" wrapText="1" readingOrder="2"/>
    </xf>
    <xf numFmtId="0" fontId="6" fillId="7" borderId="22" xfId="0" applyFont="1" applyFill="1" applyBorder="1" applyAlignment="1">
      <alignment horizontal="center" vertical="center" wrapText="1" readingOrder="2"/>
    </xf>
    <xf numFmtId="0" fontId="6" fillId="7" borderId="8" xfId="0" applyFont="1" applyFill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 wrapText="1" readingOrder="2"/>
    </xf>
    <xf numFmtId="0" fontId="6" fillId="7" borderId="64" xfId="0" applyFont="1" applyFill="1" applyBorder="1" applyAlignment="1">
      <alignment horizontal="center" vertical="center" wrapText="1" readingOrder="2"/>
    </xf>
    <xf numFmtId="0" fontId="0" fillId="0" borderId="13" xfId="0" applyBorder="1" applyAlignment="1">
      <alignment horizontal="center" vertical="center" readingOrder="2"/>
    </xf>
    <xf numFmtId="0" fontId="7" fillId="0" borderId="30" xfId="0" applyFont="1" applyBorder="1" applyAlignment="1">
      <alignment horizontal="center" vertical="center" wrapText="1" readingOrder="2"/>
    </xf>
    <xf numFmtId="0" fontId="0" fillId="0" borderId="17" xfId="0" applyBorder="1" applyAlignment="1">
      <alignment horizontal="center" vertical="center" readingOrder="2"/>
    </xf>
    <xf numFmtId="0" fontId="0" fillId="0" borderId="3" xfId="0" applyBorder="1" applyAlignment="1">
      <alignment horizontal="center" vertical="center" readingOrder="2"/>
    </xf>
    <xf numFmtId="0" fontId="7" fillId="0" borderId="66" xfId="0" applyFont="1" applyBorder="1" applyAlignment="1">
      <alignment horizontal="center" vertical="center" wrapText="1" readingOrder="2"/>
    </xf>
    <xf numFmtId="0" fontId="0" fillId="0" borderId="67" xfId="0" applyBorder="1" applyAlignment="1">
      <alignment horizontal="center" vertical="center" readingOrder="2"/>
    </xf>
    <xf numFmtId="0" fontId="0" fillId="0" borderId="43" xfId="0" applyBorder="1" applyAlignment="1">
      <alignment horizontal="center" vertical="center" readingOrder="2"/>
    </xf>
    <xf numFmtId="0" fontId="1" fillId="2" borderId="55" xfId="0" applyFont="1" applyFill="1" applyBorder="1" applyAlignment="1" applyProtection="1">
      <alignment horizontal="center" vertical="center"/>
    </xf>
    <xf numFmtId="1" fontId="2" fillId="11" borderId="21" xfId="0" applyNumberFormat="1" applyFont="1" applyFill="1" applyBorder="1" applyAlignment="1" applyProtection="1">
      <alignment horizontal="center" vertical="center"/>
    </xf>
    <xf numFmtId="1" fontId="2" fillId="11" borderId="19" xfId="0" applyNumberFormat="1" applyFont="1" applyFill="1" applyBorder="1" applyAlignment="1" applyProtection="1">
      <alignment horizontal="center" vertical="center"/>
    </xf>
    <xf numFmtId="1" fontId="2" fillId="11" borderId="56" xfId="0" applyNumberFormat="1" applyFont="1" applyFill="1" applyBorder="1" applyAlignment="1" applyProtection="1">
      <alignment horizontal="center" vertical="center"/>
    </xf>
    <xf numFmtId="1" fontId="1" fillId="3" borderId="69" xfId="0" applyNumberFormat="1" applyFont="1" applyFill="1" applyBorder="1" applyAlignment="1" applyProtection="1">
      <alignment horizontal="center" vertical="center"/>
    </xf>
    <xf numFmtId="1" fontId="8" fillId="5" borderId="21" xfId="0" applyNumberFormat="1" applyFont="1" applyFill="1" applyBorder="1" applyAlignment="1" applyProtection="1">
      <alignment horizontal="center" vertical="center"/>
    </xf>
    <xf numFmtId="1" fontId="1" fillId="5" borderId="21" xfId="0" applyNumberFormat="1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1" fontId="8" fillId="5" borderId="33" xfId="0" applyNumberFormat="1" applyFont="1" applyFill="1" applyBorder="1" applyAlignment="1" applyProtection="1">
      <alignment horizontal="center" vertical="center"/>
    </xf>
    <xf numFmtId="1" fontId="8" fillId="5" borderId="19" xfId="0" applyNumberFormat="1" applyFont="1" applyFill="1" applyBorder="1" applyAlignment="1" applyProtection="1">
      <alignment horizontal="center" vertical="center"/>
    </xf>
    <xf numFmtId="1" fontId="2" fillId="11" borderId="33" xfId="0" applyNumberFormat="1" applyFont="1" applyFill="1" applyBorder="1" applyAlignment="1" applyProtection="1">
      <alignment horizontal="center" vertical="center"/>
    </xf>
    <xf numFmtId="1" fontId="2" fillId="11" borderId="39" xfId="0" applyNumberFormat="1" applyFont="1" applyFill="1" applyBorder="1" applyAlignment="1" applyProtection="1">
      <alignment horizontal="center" vertical="center"/>
    </xf>
    <xf numFmtId="1" fontId="2" fillId="4" borderId="33" xfId="0" applyNumberFormat="1" applyFont="1" applyFill="1" applyBorder="1" applyAlignment="1" applyProtection="1">
      <alignment horizontal="center" vertical="center"/>
    </xf>
    <xf numFmtId="0" fontId="1" fillId="3" borderId="51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1" fontId="1" fillId="3" borderId="10" xfId="0" applyNumberFormat="1" applyFont="1" applyFill="1" applyBorder="1" applyAlignment="1" applyProtection="1">
      <alignment horizontal="center" vertical="center"/>
    </xf>
    <xf numFmtId="0" fontId="1" fillId="2" borderId="52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1" fontId="1" fillId="3" borderId="56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0" fillId="7" borderId="64" xfId="0" applyFont="1" applyFill="1" applyBorder="1" applyAlignment="1">
      <alignment horizontal="center" vertical="center" wrapText="1" readingOrder="2"/>
    </xf>
    <xf numFmtId="0" fontId="0" fillId="0" borderId="15" xfId="0" applyBorder="1" applyAlignment="1">
      <alignment horizontal="center" vertical="center" readingOrder="2"/>
    </xf>
    <xf numFmtId="0" fontId="11" fillId="0" borderId="4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readingOrder="2"/>
    </xf>
    <xf numFmtId="0" fontId="6" fillId="7" borderId="7" xfId="0" applyFont="1" applyFill="1" applyBorder="1" applyAlignment="1">
      <alignment horizontal="center" vertical="center" wrapText="1" readingOrder="2"/>
    </xf>
    <xf numFmtId="0" fontId="7" fillId="0" borderId="7" xfId="0" applyFont="1" applyFill="1" applyBorder="1" applyAlignment="1">
      <alignment horizontal="center" vertical="center" wrapText="1" readingOrder="2"/>
    </xf>
    <xf numFmtId="1" fontId="1" fillId="0" borderId="8" xfId="0" applyNumberFormat="1" applyFont="1" applyBorder="1" applyAlignment="1" applyProtection="1">
      <alignment horizontal="center" vertical="center"/>
    </xf>
    <xf numFmtId="1" fontId="1" fillId="0" borderId="7" xfId="0" applyNumberFormat="1" applyFont="1" applyBorder="1" applyAlignment="1" applyProtection="1">
      <alignment horizontal="center" vertical="center"/>
    </xf>
    <xf numFmtId="1" fontId="1" fillId="3" borderId="64" xfId="0" applyNumberFormat="1" applyFont="1" applyFill="1" applyBorder="1" applyAlignment="1" applyProtection="1">
      <alignment horizontal="center" vertical="center"/>
    </xf>
    <xf numFmtId="1" fontId="1" fillId="0" borderId="6" xfId="0" applyNumberFormat="1" applyFont="1" applyBorder="1" applyAlignment="1" applyProtection="1">
      <alignment horizontal="center" vertical="center"/>
    </xf>
    <xf numFmtId="0" fontId="1" fillId="3" borderId="64" xfId="0" applyFont="1" applyFill="1" applyBorder="1" applyAlignment="1" applyProtection="1">
      <alignment horizontal="center" vertical="center"/>
    </xf>
    <xf numFmtId="1" fontId="1" fillId="0" borderId="17" xfId="0" applyNumberFormat="1" applyFont="1" applyBorder="1" applyAlignment="1" applyProtection="1">
      <alignment horizontal="center" vertical="center"/>
    </xf>
    <xf numFmtId="1" fontId="1" fillId="0" borderId="18" xfId="0" applyNumberFormat="1" applyFont="1" applyBorder="1" applyAlignment="1" applyProtection="1">
      <alignment horizontal="center" vertical="center"/>
    </xf>
    <xf numFmtId="1" fontId="1" fillId="0" borderId="53" xfId="0" applyNumberFormat="1" applyFont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/>
    </xf>
    <xf numFmtId="1" fontId="1" fillId="0" borderId="7" xfId="0" applyNumberFormat="1" applyFont="1" applyFill="1" applyBorder="1" applyAlignment="1" applyProtection="1">
      <alignment horizontal="center" vertical="center"/>
    </xf>
    <xf numFmtId="1" fontId="1" fillId="0" borderId="53" xfId="0" applyNumberFormat="1" applyFont="1" applyFill="1" applyBorder="1" applyAlignment="1" applyProtection="1">
      <alignment horizontal="center" vertical="center"/>
    </xf>
    <xf numFmtId="1" fontId="1" fillId="0" borderId="18" xfId="0" applyNumberFormat="1" applyFont="1" applyFill="1" applyBorder="1" applyAlignment="1" applyProtection="1">
      <alignment horizontal="center" vertical="center"/>
    </xf>
    <xf numFmtId="1" fontId="2" fillId="0" borderId="6" xfId="0" applyNumberFormat="1" applyFont="1" applyFill="1" applyBorder="1" applyAlignment="1" applyProtection="1">
      <alignment horizontal="center" vertical="center"/>
    </xf>
    <xf numFmtId="1" fontId="2" fillId="0" borderId="7" xfId="0" applyNumberFormat="1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53" xfId="0" applyFont="1" applyBorder="1" applyAlignment="1" applyProtection="1">
      <alignment horizontal="center" vertical="center"/>
    </xf>
    <xf numFmtId="1" fontId="1" fillId="0" borderId="9" xfId="0" applyNumberFormat="1" applyFont="1" applyBorder="1" applyAlignment="1" applyProtection="1">
      <alignment horizontal="center" vertical="center"/>
    </xf>
    <xf numFmtId="1" fontId="1" fillId="0" borderId="31" xfId="0" applyNumberFormat="1" applyFont="1" applyBorder="1" applyAlignment="1" applyProtection="1">
      <alignment horizontal="center" vertical="center"/>
    </xf>
    <xf numFmtId="1" fontId="1" fillId="0" borderId="23" xfId="0" applyNumberFormat="1" applyFont="1" applyBorder="1" applyAlignment="1" applyProtection="1">
      <alignment horizontal="center" vertical="center"/>
    </xf>
    <xf numFmtId="1" fontId="1" fillId="0" borderId="24" xfId="0" applyNumberFormat="1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3" borderId="21" xfId="0" applyFont="1" applyFill="1" applyBorder="1" applyAlignment="1" applyProtection="1">
      <alignment horizontal="center" vertical="center"/>
    </xf>
    <xf numFmtId="0" fontId="1" fillId="3" borderId="19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</xf>
    <xf numFmtId="1" fontId="1" fillId="5" borderId="8" xfId="0" applyNumberFormat="1" applyFont="1" applyFill="1" applyBorder="1" applyAlignment="1" applyProtection="1">
      <alignment horizontal="center" vertical="center"/>
    </xf>
    <xf numFmtId="1" fontId="1" fillId="5" borderId="7" xfId="0" applyNumberFormat="1" applyFont="1" applyFill="1" applyBorder="1" applyAlignment="1" applyProtection="1">
      <alignment horizontal="center" vertical="center"/>
    </xf>
    <xf numFmtId="0" fontId="1" fillId="2" borderId="71" xfId="0" applyFont="1" applyFill="1" applyBorder="1" applyAlignment="1" applyProtection="1">
      <alignment horizontal="center" vertical="center"/>
    </xf>
    <xf numFmtId="1" fontId="1" fillId="5" borderId="35" xfId="0" applyNumberFormat="1" applyFont="1" applyFill="1" applyBorder="1" applyAlignment="1" applyProtection="1">
      <alignment horizontal="center" vertical="center"/>
    </xf>
    <xf numFmtId="1" fontId="1" fillId="5" borderId="26" xfId="0" applyNumberFormat="1" applyFont="1" applyFill="1" applyBorder="1" applyAlignment="1" applyProtection="1">
      <alignment horizontal="center" vertical="center"/>
    </xf>
    <xf numFmtId="1" fontId="1" fillId="5" borderId="70" xfId="0" applyNumberFormat="1" applyFont="1" applyFill="1" applyBorder="1" applyAlignment="1" applyProtection="1">
      <alignment horizontal="center" vertical="center"/>
    </xf>
    <xf numFmtId="1" fontId="1" fillId="5" borderId="65" xfId="0" applyNumberFormat="1" applyFont="1" applyFill="1" applyBorder="1" applyAlignment="1" applyProtection="1">
      <alignment horizontal="center" vertical="center"/>
    </xf>
    <xf numFmtId="1" fontId="1" fillId="5" borderId="9" xfId="0" applyNumberFormat="1" applyFont="1" applyFill="1" applyBorder="1" applyAlignment="1" applyProtection="1">
      <alignment horizontal="center" vertical="center"/>
    </xf>
    <xf numFmtId="1" fontId="1" fillId="5" borderId="31" xfId="0" applyNumberFormat="1" applyFont="1" applyFill="1" applyBorder="1" applyAlignment="1" applyProtection="1">
      <alignment horizontal="center" vertical="center"/>
    </xf>
    <xf numFmtId="1" fontId="1" fillId="3" borderId="31" xfId="0" applyNumberFormat="1" applyFont="1" applyFill="1" applyBorder="1" applyAlignment="1" applyProtection="1">
      <alignment horizontal="center" vertical="center"/>
    </xf>
    <xf numFmtId="0" fontId="1" fillId="2" borderId="61" xfId="0" applyFont="1" applyFill="1" applyBorder="1" applyAlignment="1" applyProtection="1">
      <alignment horizontal="center" vertical="center"/>
    </xf>
    <xf numFmtId="1" fontId="1" fillId="5" borderId="36" xfId="0" applyNumberFormat="1" applyFont="1" applyFill="1" applyBorder="1" applyAlignment="1" applyProtection="1">
      <alignment horizontal="center" vertical="center"/>
    </xf>
    <xf numFmtId="1" fontId="1" fillId="5" borderId="37" xfId="0" applyNumberFormat="1" applyFont="1" applyFill="1" applyBorder="1" applyAlignment="1" applyProtection="1">
      <alignment horizontal="center" vertical="center"/>
    </xf>
    <xf numFmtId="0" fontId="1" fillId="8" borderId="26" xfId="0" applyFont="1" applyFill="1" applyBorder="1" applyAlignment="1" applyProtection="1">
      <alignment horizontal="center" vertical="center"/>
    </xf>
    <xf numFmtId="0" fontId="1" fillId="8" borderId="24" xfId="0" applyFont="1" applyFill="1" applyBorder="1" applyAlignment="1" applyProtection="1">
      <alignment horizontal="center" vertical="center"/>
    </xf>
    <xf numFmtId="0" fontId="1" fillId="12" borderId="26" xfId="0" applyFont="1" applyFill="1" applyBorder="1" applyAlignment="1" applyProtection="1">
      <alignment horizontal="center" vertical="center"/>
    </xf>
    <xf numFmtId="0" fontId="1" fillId="12" borderId="24" xfId="0" applyFont="1" applyFill="1" applyBorder="1" applyAlignment="1" applyProtection="1">
      <alignment horizontal="center" vertical="center"/>
    </xf>
    <xf numFmtId="0" fontId="1" fillId="13" borderId="23" xfId="0" applyFont="1" applyFill="1" applyBorder="1" applyAlignment="1" applyProtection="1">
      <alignment horizontal="center" vertical="center"/>
    </xf>
    <xf numFmtId="0" fontId="1" fillId="13" borderId="24" xfId="0" applyFont="1" applyFill="1" applyBorder="1" applyAlignment="1" applyProtection="1">
      <alignment horizontal="center" vertical="center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1" fillId="2" borderId="31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 applyProtection="1">
      <alignment horizontal="center" vertical="center"/>
    </xf>
    <xf numFmtId="0" fontId="1" fillId="2" borderId="46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/>
    </xf>
    <xf numFmtId="0" fontId="1" fillId="2" borderId="35" xfId="0" applyFont="1" applyFill="1" applyBorder="1" applyAlignment="1" applyProtection="1">
      <alignment horizontal="center" vertical="center"/>
    </xf>
    <xf numFmtId="0" fontId="0" fillId="0" borderId="0" xfId="0"/>
    <xf numFmtId="0" fontId="1" fillId="2" borderId="68" xfId="0" applyFont="1" applyFill="1" applyBorder="1" applyAlignment="1" applyProtection="1">
      <alignment horizontal="center" vertical="center"/>
    </xf>
    <xf numFmtId="1" fontId="1" fillId="3" borderId="55" xfId="0" applyNumberFormat="1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31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1" fillId="2" borderId="3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center" vertical="center"/>
    </xf>
    <xf numFmtId="0" fontId="2" fillId="6" borderId="49" xfId="0" applyFont="1" applyFill="1" applyBorder="1" applyAlignment="1" applyProtection="1">
      <alignment horizontal="center" vertical="center"/>
    </xf>
    <xf numFmtId="0" fontId="2" fillId="6" borderId="50" xfId="0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 applyProtection="1">
      <alignment horizontal="center" vertical="center"/>
    </xf>
    <xf numFmtId="0" fontId="2" fillId="6" borderId="33" xfId="0" applyFont="1" applyFill="1" applyBorder="1" applyAlignment="1" applyProtection="1">
      <alignment horizontal="center" vertical="center"/>
    </xf>
    <xf numFmtId="0" fontId="1" fillId="2" borderId="35" xfId="0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1" fillId="9" borderId="3" xfId="0" applyFont="1" applyFill="1" applyBorder="1" applyAlignment="1" applyProtection="1">
      <alignment horizontal="center" vertical="center"/>
    </xf>
    <xf numFmtId="0" fontId="1" fillId="9" borderId="4" xfId="0" applyFont="1" applyFill="1" applyBorder="1" applyAlignment="1" applyProtection="1">
      <alignment horizontal="center" vertical="center"/>
    </xf>
    <xf numFmtId="0" fontId="1" fillId="12" borderId="11" xfId="0" applyFont="1" applyFill="1" applyBorder="1" applyAlignment="1" applyProtection="1">
      <alignment horizontal="center" vertical="center"/>
    </xf>
    <xf numFmtId="0" fontId="1" fillId="12" borderId="4" xfId="0" applyFont="1" applyFill="1" applyBorder="1" applyAlignment="1" applyProtection="1">
      <alignment horizontal="center" vertical="center"/>
    </xf>
    <xf numFmtId="0" fontId="1" fillId="16" borderId="3" xfId="0" applyFont="1" applyFill="1" applyBorder="1" applyAlignment="1" applyProtection="1">
      <alignment horizontal="center" vertical="center"/>
    </xf>
    <xf numFmtId="0" fontId="1" fillId="16" borderId="4" xfId="0" applyFont="1" applyFill="1" applyBorder="1" applyAlignment="1" applyProtection="1">
      <alignment horizontal="center" vertical="center"/>
    </xf>
    <xf numFmtId="1" fontId="1" fillId="9" borderId="40" xfId="0" applyNumberFormat="1" applyFont="1" applyFill="1" applyBorder="1" applyAlignment="1" applyProtection="1">
      <alignment horizontal="center" vertical="center"/>
      <protection locked="0"/>
    </xf>
    <xf numFmtId="1" fontId="1" fillId="12" borderId="40" xfId="0" applyNumberFormat="1" applyFont="1" applyFill="1" applyBorder="1" applyAlignment="1" applyProtection="1">
      <alignment horizontal="center" vertical="center"/>
      <protection locked="0"/>
    </xf>
    <xf numFmtId="1" fontId="1" fillId="3" borderId="40" xfId="0" applyNumberFormat="1" applyFont="1" applyFill="1" applyBorder="1" applyAlignment="1" applyProtection="1">
      <alignment horizontal="center" vertical="center"/>
      <protection locked="0"/>
    </xf>
    <xf numFmtId="1" fontId="1" fillId="2" borderId="40" xfId="0" applyNumberFormat="1" applyFont="1" applyFill="1" applyBorder="1" applyAlignment="1" applyProtection="1">
      <alignment horizontal="center" vertical="center"/>
      <protection locked="0"/>
    </xf>
    <xf numFmtId="1" fontId="1" fillId="17" borderId="40" xfId="0" applyNumberFormat="1" applyFont="1" applyFill="1" applyBorder="1" applyAlignment="1" applyProtection="1">
      <alignment horizontal="center" vertical="center"/>
      <protection locked="0"/>
    </xf>
    <xf numFmtId="1" fontId="1" fillId="15" borderId="40" xfId="0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 applyAlignment="1" applyProtection="1">
      <alignment horizontal="center" vertical="center"/>
      <protection locked="0"/>
    </xf>
    <xf numFmtId="1" fontId="1" fillId="3" borderId="8" xfId="0" applyNumberFormat="1" applyFont="1" applyFill="1" applyBorder="1" applyAlignment="1" applyProtection="1">
      <alignment horizontal="center" vertical="center"/>
    </xf>
    <xf numFmtId="1" fontId="1" fillId="3" borderId="4" xfId="0" applyNumberFormat="1" applyFont="1" applyFill="1" applyBorder="1" applyAlignment="1" applyProtection="1">
      <alignment horizontal="center" vertical="center"/>
    </xf>
    <xf numFmtId="1" fontId="1" fillId="3" borderId="3" xfId="0" applyNumberFormat="1" applyFont="1" applyFill="1" applyBorder="1" applyAlignment="1" applyProtection="1">
      <alignment horizontal="center" vertical="center"/>
    </xf>
    <xf numFmtId="1" fontId="1" fillId="3" borderId="30" xfId="0" applyNumberFormat="1" applyFont="1" applyFill="1" applyBorder="1" applyAlignment="1" applyProtection="1">
      <alignment horizontal="center" vertical="center"/>
    </xf>
    <xf numFmtId="1" fontId="1" fillId="3" borderId="11" xfId="0" applyNumberFormat="1" applyFont="1" applyFill="1" applyBorder="1" applyAlignment="1" applyProtection="1">
      <alignment horizontal="center" vertical="center"/>
    </xf>
    <xf numFmtId="1" fontId="1" fillId="3" borderId="66" xfId="0" applyNumberFormat="1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31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1" fillId="2" borderId="3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center" vertical="center"/>
    </xf>
    <xf numFmtId="0" fontId="2" fillId="6" borderId="49" xfId="0" applyFont="1" applyFill="1" applyBorder="1" applyAlignment="1" applyProtection="1">
      <alignment horizontal="center" vertical="center"/>
    </xf>
    <xf numFmtId="0" fontId="2" fillId="6" borderId="50" xfId="0" applyFont="1" applyFill="1" applyBorder="1" applyAlignment="1" applyProtection="1">
      <alignment horizontal="center" vertical="center"/>
    </xf>
    <xf numFmtId="0" fontId="2" fillId="6" borderId="33" xfId="0" applyFont="1" applyFill="1" applyBorder="1" applyAlignment="1" applyProtection="1">
      <alignment horizontal="center" vertical="center"/>
    </xf>
    <xf numFmtId="0" fontId="1" fillId="2" borderId="46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/>
    </xf>
    <xf numFmtId="0" fontId="1" fillId="2" borderId="35" xfId="0" applyFont="1" applyFill="1" applyBorder="1" applyAlignment="1" applyProtection="1">
      <alignment horizontal="center" vertical="center"/>
    </xf>
    <xf numFmtId="0" fontId="0" fillId="0" borderId="0" xfId="0"/>
    <xf numFmtId="0" fontId="1" fillId="2" borderId="3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/>
    </xf>
    <xf numFmtId="0" fontId="6" fillId="7" borderId="62" xfId="0" applyFont="1" applyFill="1" applyBorder="1" applyAlignment="1">
      <alignment horizontal="center" vertical="center" wrapText="1" readingOrder="2"/>
    </xf>
    <xf numFmtId="0" fontId="6" fillId="7" borderId="18" xfId="0" applyFont="1" applyFill="1" applyBorder="1" applyAlignment="1">
      <alignment horizontal="center" vertical="center" wrapText="1" readingOrder="2"/>
    </xf>
    <xf numFmtId="0" fontId="6" fillId="8" borderId="31" xfId="0" applyFont="1" applyFill="1" applyBorder="1" applyAlignment="1">
      <alignment horizontal="center" vertical="center" wrapText="1" readingOrder="2"/>
    </xf>
    <xf numFmtId="0" fontId="7" fillId="0" borderId="40" xfId="0" applyFont="1" applyBorder="1" applyAlignment="1">
      <alignment horizontal="center" vertical="center" wrapText="1" readingOrder="2"/>
    </xf>
    <xf numFmtId="0" fontId="7" fillId="0" borderId="42" xfId="0" applyFont="1" applyBorder="1" applyAlignment="1">
      <alignment horizontal="center" vertical="center" wrapText="1" readingOrder="2"/>
    </xf>
    <xf numFmtId="0" fontId="7" fillId="8" borderId="31" xfId="0" applyFont="1" applyFill="1" applyBorder="1" applyAlignment="1">
      <alignment horizontal="center" vertical="center" wrapText="1" readingOrder="2"/>
    </xf>
    <xf numFmtId="0" fontId="7" fillId="8" borderId="33" xfId="0" applyFont="1" applyFill="1" applyBorder="1" applyAlignment="1">
      <alignment horizontal="center" vertical="center" wrapText="1" readingOrder="2"/>
    </xf>
    <xf numFmtId="0" fontId="0" fillId="0" borderId="18" xfId="0" applyBorder="1"/>
    <xf numFmtId="0" fontId="0" fillId="0" borderId="0" xfId="0" applyAlignment="1">
      <alignment horizontal="center"/>
    </xf>
    <xf numFmtId="0" fontId="7" fillId="0" borderId="18" xfId="0" applyFont="1" applyBorder="1" applyAlignment="1">
      <alignment horizontal="center" vertical="center" wrapText="1" readingOrder="2"/>
    </xf>
    <xf numFmtId="0" fontId="1" fillId="8" borderId="31" xfId="0" applyFont="1" applyFill="1" applyBorder="1" applyAlignment="1">
      <alignment horizontal="center" vertical="center" wrapText="1" readingOrder="2"/>
    </xf>
    <xf numFmtId="0" fontId="12" fillId="0" borderId="40" xfId="0" applyFont="1" applyBorder="1" applyAlignment="1">
      <alignment horizontal="center" vertical="center" wrapText="1" readingOrder="2"/>
    </xf>
    <xf numFmtId="0" fontId="12" fillId="0" borderId="42" xfId="0" applyFont="1" applyBorder="1" applyAlignment="1">
      <alignment horizontal="center" vertical="center" wrapText="1" readingOrder="2"/>
    </xf>
    <xf numFmtId="0" fontId="12" fillId="0" borderId="35" xfId="0" applyFont="1" applyBorder="1" applyAlignment="1">
      <alignment horizontal="center" vertical="center" wrapText="1" readingOrder="2"/>
    </xf>
    <xf numFmtId="0" fontId="1" fillId="8" borderId="33" xfId="0" applyFont="1" applyFill="1" applyBorder="1" applyAlignment="1">
      <alignment horizontal="center" vertical="center" wrapText="1" readingOrder="2"/>
    </xf>
    <xf numFmtId="0" fontId="6" fillId="7" borderId="30" xfId="0" applyFont="1" applyFill="1" applyBorder="1" applyAlignment="1">
      <alignment horizontal="center" vertical="center" wrapText="1" readingOrder="2"/>
    </xf>
    <xf numFmtId="0" fontId="12" fillId="0" borderId="18" xfId="0" applyFont="1" applyBorder="1" applyAlignment="1">
      <alignment horizontal="center" vertical="center" wrapText="1" readingOrder="2"/>
    </xf>
    <xf numFmtId="0" fontId="6" fillId="7" borderId="51" xfId="0" applyFont="1" applyFill="1" applyBorder="1" applyAlignment="1">
      <alignment horizontal="center" vertical="center" wrapText="1" readingOrder="2"/>
    </xf>
    <xf numFmtId="0" fontId="12" fillId="0" borderId="24" xfId="0" applyFont="1" applyBorder="1" applyAlignment="1">
      <alignment horizontal="center" vertical="center" wrapText="1" readingOrder="2"/>
    </xf>
    <xf numFmtId="0" fontId="12" fillId="0" borderId="15" xfId="0" applyFont="1" applyBorder="1" applyAlignment="1">
      <alignment horizontal="center" vertical="center" wrapText="1" readingOrder="2"/>
    </xf>
    <xf numFmtId="0" fontId="6" fillId="7" borderId="24" xfId="0" applyFont="1" applyFill="1" applyBorder="1" applyAlignment="1">
      <alignment horizontal="center" vertical="center" wrapText="1" readingOrder="2"/>
    </xf>
    <xf numFmtId="0" fontId="7" fillId="8" borderId="18" xfId="0" applyFont="1" applyFill="1" applyBorder="1" applyAlignment="1">
      <alignment horizontal="center" vertical="center" wrapText="1" readingOrder="2"/>
    </xf>
    <xf numFmtId="1" fontId="13" fillId="18" borderId="21" xfId="0" applyNumberFormat="1" applyFont="1" applyFill="1" applyBorder="1" applyAlignment="1" applyProtection="1">
      <alignment horizontal="center" vertical="center"/>
    </xf>
    <xf numFmtId="1" fontId="2" fillId="18" borderId="21" xfId="0" applyNumberFormat="1" applyFont="1" applyFill="1" applyBorder="1" applyAlignment="1" applyProtection="1">
      <alignment horizontal="center" vertical="center"/>
    </xf>
    <xf numFmtId="1" fontId="2" fillId="18" borderId="19" xfId="0" applyNumberFormat="1" applyFont="1" applyFill="1" applyBorder="1" applyAlignment="1" applyProtection="1">
      <alignment horizontal="center" vertical="center"/>
    </xf>
    <xf numFmtId="1" fontId="2" fillId="18" borderId="39" xfId="0" applyNumberFormat="1" applyFont="1" applyFill="1" applyBorder="1" applyAlignment="1" applyProtection="1">
      <alignment horizontal="center" vertical="center"/>
    </xf>
    <xf numFmtId="1" fontId="1" fillId="5" borderId="18" xfId="0" applyNumberFormat="1" applyFont="1" applyFill="1" applyBorder="1" applyAlignment="1" applyProtection="1">
      <alignment horizontal="center" vertical="center"/>
    </xf>
    <xf numFmtId="1" fontId="1" fillId="5" borderId="53" xfId="0" applyNumberFormat="1" applyFont="1" applyFill="1" applyBorder="1" applyAlignment="1" applyProtection="1">
      <alignment horizontal="center" vertical="center"/>
    </xf>
    <xf numFmtId="1" fontId="2" fillId="11" borderId="63" xfId="0" applyNumberFormat="1" applyFont="1" applyFill="1" applyBorder="1" applyAlignment="1" applyProtection="1">
      <alignment horizontal="center" vertical="center"/>
    </xf>
    <xf numFmtId="1" fontId="2" fillId="11" borderId="18" xfId="0" applyNumberFormat="1" applyFont="1" applyFill="1" applyBorder="1" applyAlignment="1" applyProtection="1">
      <alignment horizontal="center" vertical="center"/>
    </xf>
    <xf numFmtId="1" fontId="1" fillId="3" borderId="32" xfId="0" applyNumberFormat="1" applyFont="1" applyFill="1" applyBorder="1" applyAlignment="1" applyProtection="1">
      <alignment horizontal="center" vertical="center"/>
    </xf>
    <xf numFmtId="1" fontId="2" fillId="4" borderId="55" xfId="0" applyNumberFormat="1" applyFont="1" applyFill="1" applyBorder="1" applyAlignment="1" applyProtection="1">
      <alignment horizontal="center" vertical="center"/>
    </xf>
    <xf numFmtId="1" fontId="2" fillId="11" borderId="55" xfId="0" applyNumberFormat="1" applyFont="1" applyFill="1" applyBorder="1" applyAlignment="1" applyProtection="1">
      <alignment horizontal="center" vertical="center"/>
    </xf>
    <xf numFmtId="1" fontId="1" fillId="5" borderId="56" xfId="0" applyNumberFormat="1" applyFont="1" applyFill="1" applyBorder="1" applyAlignment="1" applyProtection="1">
      <alignment horizontal="center" vertical="center"/>
    </xf>
    <xf numFmtId="1" fontId="1" fillId="5" borderId="55" xfId="0" applyNumberFormat="1" applyFont="1" applyFill="1" applyBorder="1" applyAlignment="1" applyProtection="1">
      <alignment horizontal="center" vertical="center"/>
    </xf>
    <xf numFmtId="1" fontId="1" fillId="3" borderId="50" xfId="0" applyNumberFormat="1" applyFont="1" applyFill="1" applyBorder="1" applyAlignment="1" applyProtection="1">
      <alignment horizontal="center" vertical="center"/>
    </xf>
    <xf numFmtId="1" fontId="1" fillId="0" borderId="34" xfId="0" applyNumberFormat="1" applyFont="1" applyFill="1" applyBorder="1" applyAlignment="1" applyProtection="1">
      <alignment horizontal="center" vertical="center"/>
    </xf>
    <xf numFmtId="1" fontId="1" fillId="3" borderId="40" xfId="0" applyNumberFormat="1" applyFont="1" applyFill="1" applyBorder="1" applyAlignment="1" applyProtection="1">
      <alignment horizontal="center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26" xfId="0" applyFont="1" applyFill="1" applyBorder="1" applyAlignment="1" applyProtection="1">
      <alignment horizontal="center" vertical="center"/>
    </xf>
    <xf numFmtId="0" fontId="2" fillId="6" borderId="24" xfId="0" applyFont="1" applyFill="1" applyBorder="1" applyAlignment="1" applyProtection="1">
      <alignment horizontal="center" vertical="center"/>
    </xf>
    <xf numFmtId="0" fontId="2" fillId="6" borderId="28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1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 vertical="center"/>
    </xf>
    <xf numFmtId="0" fontId="2" fillId="6" borderId="31" xfId="0" applyFont="1" applyFill="1" applyBorder="1" applyAlignment="1" applyProtection="1">
      <alignment horizontal="center" vertical="center"/>
    </xf>
    <xf numFmtId="0" fontId="2" fillId="6" borderId="29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22" xfId="0" applyFont="1" applyFill="1" applyBorder="1" applyAlignment="1" applyProtection="1">
      <alignment horizontal="center" vertical="center"/>
    </xf>
    <xf numFmtId="0" fontId="2" fillId="6" borderId="3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31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1" fillId="2" borderId="38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16" borderId="2" xfId="0" applyFont="1" applyFill="1" applyBorder="1" applyAlignment="1" applyProtection="1">
      <alignment horizontal="center" vertical="center"/>
    </xf>
    <xf numFmtId="0" fontId="1" fillId="16" borderId="12" xfId="0" applyFont="1" applyFill="1" applyBorder="1" applyAlignment="1" applyProtection="1">
      <alignment horizontal="center" vertical="center"/>
    </xf>
    <xf numFmtId="0" fontId="1" fillId="9" borderId="8" xfId="0" applyFont="1" applyFill="1" applyBorder="1" applyAlignment="1" applyProtection="1">
      <alignment horizontal="center" vertical="center"/>
    </xf>
    <xf numFmtId="0" fontId="1" fillId="9" borderId="7" xfId="0" applyFont="1" applyFill="1" applyBorder="1" applyAlignment="1" applyProtection="1">
      <alignment horizontal="center" vertical="center"/>
    </xf>
    <xf numFmtId="0" fontId="1" fillId="9" borderId="2" xfId="0" applyFont="1" applyFill="1" applyBorder="1" applyAlignment="1" applyProtection="1">
      <alignment horizontal="center" vertical="center"/>
    </xf>
    <xf numFmtId="0" fontId="1" fillId="9" borderId="12" xfId="0" applyFont="1" applyFill="1" applyBorder="1" applyAlignment="1" applyProtection="1">
      <alignment horizontal="center" vertical="center"/>
    </xf>
    <xf numFmtId="0" fontId="1" fillId="12" borderId="6" xfId="0" applyFont="1" applyFill="1" applyBorder="1" applyAlignment="1" applyProtection="1">
      <alignment horizontal="center" vertical="center"/>
    </xf>
    <xf numFmtId="0" fontId="1" fillId="12" borderId="7" xfId="0" applyFont="1" applyFill="1" applyBorder="1" applyAlignment="1" applyProtection="1">
      <alignment horizontal="center" vertical="center"/>
    </xf>
    <xf numFmtId="0" fontId="1" fillId="12" borderId="22" xfId="0" applyFont="1" applyFill="1" applyBorder="1" applyAlignment="1" applyProtection="1">
      <alignment horizontal="center" vertical="center"/>
    </xf>
    <xf numFmtId="0" fontId="1" fillId="12" borderId="38" xfId="0" applyFont="1" applyFill="1" applyBorder="1" applyAlignment="1" applyProtection="1">
      <alignment horizontal="center" vertical="center"/>
    </xf>
    <xf numFmtId="0" fontId="1" fillId="16" borderId="31" xfId="0" applyFont="1" applyFill="1" applyBorder="1" applyAlignment="1" applyProtection="1">
      <alignment horizontal="center" vertical="center"/>
    </xf>
    <xf numFmtId="0" fontId="1" fillId="16" borderId="6" xfId="0" applyFont="1" applyFill="1" applyBorder="1" applyAlignment="1" applyProtection="1">
      <alignment horizontal="center" vertical="center"/>
    </xf>
    <xf numFmtId="0" fontId="1" fillId="8" borderId="8" xfId="0" applyFont="1" applyFill="1" applyBorder="1" applyAlignment="1" applyProtection="1">
      <alignment horizontal="center" vertical="center"/>
    </xf>
    <xf numFmtId="0" fontId="1" fillId="8" borderId="7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/>
    </xf>
    <xf numFmtId="0" fontId="1" fillId="8" borderId="27" xfId="0" applyFont="1" applyFill="1" applyBorder="1" applyAlignment="1" applyProtection="1">
      <alignment horizontal="center" vertical="center"/>
    </xf>
    <xf numFmtId="0" fontId="1" fillId="12" borderId="8" xfId="0" applyFont="1" applyFill="1" applyBorder="1" applyAlignment="1" applyProtection="1">
      <alignment horizontal="center" vertical="center"/>
    </xf>
    <xf numFmtId="0" fontId="1" fillId="12" borderId="2" xfId="0" applyFont="1" applyFill="1" applyBorder="1" applyAlignment="1" applyProtection="1">
      <alignment horizontal="center" vertical="center"/>
    </xf>
    <xf numFmtId="0" fontId="1" fillId="12" borderId="27" xfId="0" applyFont="1" applyFill="1" applyBorder="1" applyAlignment="1" applyProtection="1">
      <alignment horizontal="center" vertical="center"/>
    </xf>
    <xf numFmtId="0" fontId="1" fillId="13" borderId="9" xfId="0" applyFont="1" applyFill="1" applyBorder="1" applyAlignment="1" applyProtection="1">
      <alignment horizontal="center" vertical="center"/>
    </xf>
    <xf numFmtId="0" fontId="1" fillId="13" borderId="6" xfId="0" applyFont="1" applyFill="1" applyBorder="1" applyAlignment="1" applyProtection="1">
      <alignment horizontal="center" vertical="center"/>
    </xf>
    <xf numFmtId="0" fontId="1" fillId="13" borderId="22" xfId="0" applyFont="1" applyFill="1" applyBorder="1" applyAlignment="1" applyProtection="1">
      <alignment horizontal="center" vertical="center"/>
    </xf>
    <xf numFmtId="0" fontId="1" fillId="13" borderId="25" xfId="0" applyFont="1" applyFill="1" applyBorder="1" applyAlignment="1" applyProtection="1">
      <alignment horizontal="center" vertical="center"/>
    </xf>
    <xf numFmtId="0" fontId="1" fillId="14" borderId="8" xfId="0" applyFont="1" applyFill="1" applyBorder="1" applyAlignment="1" applyProtection="1">
      <alignment horizontal="center" vertical="center"/>
    </xf>
    <xf numFmtId="0" fontId="1" fillId="14" borderId="26" xfId="0" applyFont="1" applyFill="1" applyBorder="1" applyAlignment="1" applyProtection="1">
      <alignment horizontal="center" vertical="center"/>
    </xf>
    <xf numFmtId="0" fontId="1" fillId="14" borderId="7" xfId="0" applyFont="1" applyFill="1" applyBorder="1" applyAlignment="1" applyProtection="1">
      <alignment horizontal="center" vertical="center"/>
    </xf>
    <xf numFmtId="0" fontId="1" fillId="14" borderId="24" xfId="0" applyFont="1" applyFill="1" applyBorder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/>
    </xf>
    <xf numFmtId="0" fontId="1" fillId="14" borderId="28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 shrinkToFit="1"/>
    </xf>
    <xf numFmtId="0" fontId="3" fillId="2" borderId="27" xfId="0" applyFont="1" applyFill="1" applyBorder="1" applyAlignment="1" applyProtection="1">
      <alignment horizontal="center" vertical="center" wrapText="1" shrinkToFit="1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5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45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8" xfId="0" applyFont="1" applyFill="1" applyBorder="1" applyAlignment="1" applyProtection="1">
      <alignment horizontal="center" vertical="center"/>
    </xf>
    <xf numFmtId="0" fontId="2" fillId="6" borderId="57" xfId="0" applyFont="1" applyFill="1" applyBorder="1" applyAlignment="1" applyProtection="1">
      <alignment horizontal="center" vertical="center"/>
    </xf>
    <xf numFmtId="0" fontId="2" fillId="6" borderId="58" xfId="0" applyFont="1" applyFill="1" applyBorder="1" applyAlignment="1" applyProtection="1">
      <alignment horizontal="center" vertical="center"/>
    </xf>
    <xf numFmtId="0" fontId="1" fillId="2" borderId="47" xfId="0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 applyProtection="1">
      <alignment horizontal="center" vertical="center"/>
    </xf>
    <xf numFmtId="0" fontId="1" fillId="2" borderId="43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</xf>
    <xf numFmtId="0" fontId="2" fillId="6" borderId="47" xfId="0" applyFont="1" applyFill="1" applyBorder="1" applyAlignment="1" applyProtection="1">
      <alignment horizontal="center" vertical="center"/>
    </xf>
    <xf numFmtId="0" fontId="2" fillId="6" borderId="50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37" xfId="0" applyFont="1" applyFill="1" applyBorder="1" applyAlignment="1" applyProtection="1">
      <alignment horizontal="center" vertical="center"/>
    </xf>
    <xf numFmtId="0" fontId="2" fillId="6" borderId="48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6" fillId="7" borderId="18" xfId="0" applyFont="1" applyFill="1" applyBorder="1" applyAlignment="1">
      <alignment horizontal="center" vertical="center" wrapText="1" readingOrder="2"/>
    </xf>
    <xf numFmtId="0" fontId="7" fillId="8" borderId="18" xfId="0" applyFont="1" applyFill="1" applyBorder="1" applyAlignment="1">
      <alignment horizontal="center" vertical="center" wrapText="1" readingOrder="2"/>
    </xf>
    <xf numFmtId="0" fontId="7" fillId="0" borderId="33" xfId="0" applyFont="1" applyBorder="1" applyAlignment="1">
      <alignment horizontal="center" vertical="center" wrapText="1" readingOrder="2"/>
    </xf>
    <xf numFmtId="0" fontId="7" fillId="0" borderId="39" xfId="0" applyFont="1" applyBorder="1" applyAlignment="1">
      <alignment horizontal="center" vertical="center" wrapText="1" readingOrder="2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7" fillId="9" borderId="24" xfId="0" applyFont="1" applyFill="1" applyBorder="1" applyAlignment="1">
      <alignment horizontal="center" vertical="center" wrapText="1" readingOrder="2"/>
    </xf>
    <xf numFmtId="0" fontId="7" fillId="9" borderId="65" xfId="0" applyFont="1" applyFill="1" applyBorder="1" applyAlignment="1">
      <alignment horizontal="center" vertical="center" wrapText="1" readingOrder="2"/>
    </xf>
    <xf numFmtId="0" fontId="7" fillId="10" borderId="24" xfId="0" applyFont="1" applyFill="1" applyBorder="1" applyAlignment="1">
      <alignment horizontal="center" vertical="center" wrapText="1" readingOrder="2"/>
    </xf>
    <xf numFmtId="0" fontId="7" fillId="10" borderId="65" xfId="0" applyFont="1" applyFill="1" applyBorder="1" applyAlignment="1">
      <alignment horizontal="center" vertical="center" wrapText="1" readingOrder="2"/>
    </xf>
    <xf numFmtId="0" fontId="7" fillId="10" borderId="37" xfId="0" applyFont="1" applyFill="1" applyBorder="1" applyAlignment="1">
      <alignment horizontal="center" vertical="center" wrapText="1" readingOrder="2"/>
    </xf>
    <xf numFmtId="0" fontId="1" fillId="2" borderId="46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/>
    </xf>
    <xf numFmtId="0" fontId="1" fillId="2" borderId="35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 wrapText="1" shrinkToFit="1"/>
    </xf>
    <xf numFmtId="0" fontId="3" fillId="2" borderId="25" xfId="0" applyFont="1" applyFill="1" applyBorder="1" applyAlignment="1" applyProtection="1">
      <alignment horizontal="center" vertical="center" wrapText="1" shrinkToFit="1"/>
    </xf>
    <xf numFmtId="0" fontId="1" fillId="2" borderId="49" xfId="0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>
      <alignment horizontal="center" vertical="center" wrapText="1" readingOrder="2"/>
    </xf>
    <xf numFmtId="0" fontId="1" fillId="8" borderId="18" xfId="0" applyFont="1" applyFill="1" applyBorder="1" applyAlignment="1">
      <alignment horizontal="center" vertical="center" wrapText="1" readingOrder="2"/>
    </xf>
    <xf numFmtId="0" fontId="7" fillId="9" borderId="37" xfId="0" applyFont="1" applyFill="1" applyBorder="1" applyAlignment="1">
      <alignment horizontal="center" vertical="center" wrapText="1" readingOrder="2"/>
    </xf>
    <xf numFmtId="0" fontId="12" fillId="0" borderId="42" xfId="0" applyFont="1" applyBorder="1" applyAlignment="1">
      <alignment horizontal="center" vertical="center" wrapText="1" readingOrder="2"/>
    </xf>
    <xf numFmtId="0" fontId="12" fillId="0" borderId="53" xfId="0" applyFont="1" applyBorder="1" applyAlignment="1">
      <alignment horizontal="center" vertical="center" wrapText="1" readingOrder="2"/>
    </xf>
    <xf numFmtId="0" fontId="5" fillId="0" borderId="59" xfId="0" applyFont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1" fillId="2" borderId="68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72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56"/>
  <sheetViews>
    <sheetView rightToLeft="1" tabSelected="1" topLeftCell="A193" workbookViewId="0">
      <selection activeCell="K259" sqref="K259"/>
    </sheetView>
  </sheetViews>
  <sheetFormatPr defaultRowHeight="14.25" x14ac:dyDescent="0.2"/>
  <cols>
    <col min="1" max="1" width="3.5" customWidth="1"/>
    <col min="2" max="2" width="11" customWidth="1"/>
    <col min="3" max="3" width="8" customWidth="1"/>
    <col min="4" max="4" width="7.625" customWidth="1"/>
    <col min="6" max="6" width="7.125" customWidth="1"/>
    <col min="7" max="7" width="6.5" customWidth="1"/>
    <col min="8" max="8" width="11" customWidth="1"/>
    <col min="9" max="9" width="9.75" customWidth="1"/>
    <col min="10" max="10" width="10" customWidth="1"/>
    <col min="11" max="12" width="8.625" customWidth="1"/>
    <col min="13" max="13" width="9.125" customWidth="1"/>
    <col min="14" max="14" width="10.625" customWidth="1"/>
  </cols>
  <sheetData>
    <row r="1" spans="2:14" ht="15" thickBot="1" x14ac:dyDescent="0.25"/>
    <row r="2" spans="2:14" ht="21" x14ac:dyDescent="0.2">
      <c r="B2" s="290" t="s">
        <v>111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2"/>
    </row>
    <row r="3" spans="2:14" ht="21.75" thickBot="1" x14ac:dyDescent="0.25">
      <c r="B3" s="293" t="s">
        <v>47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5"/>
    </row>
    <row r="4" spans="2:14" ht="21" x14ac:dyDescent="0.2">
      <c r="B4" s="301" t="s">
        <v>17</v>
      </c>
      <c r="C4" s="290" t="s">
        <v>18</v>
      </c>
      <c r="D4" s="291"/>
      <c r="E4" s="296" t="s">
        <v>11</v>
      </c>
      <c r="F4" s="303" t="s">
        <v>19</v>
      </c>
      <c r="G4" s="291"/>
      <c r="H4" s="304" t="s">
        <v>11</v>
      </c>
      <c r="I4" s="301" t="s">
        <v>20</v>
      </c>
      <c r="J4" s="303"/>
      <c r="K4" s="296" t="s">
        <v>5</v>
      </c>
      <c r="L4" s="290" t="s">
        <v>6</v>
      </c>
      <c r="M4" s="291" t="s">
        <v>7</v>
      </c>
      <c r="N4" s="292" t="s">
        <v>8</v>
      </c>
    </row>
    <row r="5" spans="2:14" ht="21.75" thickBot="1" x14ac:dyDescent="0.25">
      <c r="B5" s="302"/>
      <c r="C5" s="51" t="s">
        <v>9</v>
      </c>
      <c r="D5" s="52" t="s">
        <v>10</v>
      </c>
      <c r="E5" s="297"/>
      <c r="F5" s="53" t="s">
        <v>9</v>
      </c>
      <c r="G5" s="52" t="s">
        <v>10</v>
      </c>
      <c r="H5" s="305"/>
      <c r="I5" s="51" t="s">
        <v>9</v>
      </c>
      <c r="J5" s="52" t="s">
        <v>10</v>
      </c>
      <c r="K5" s="297"/>
      <c r="L5" s="298"/>
      <c r="M5" s="299"/>
      <c r="N5" s="300"/>
    </row>
    <row r="6" spans="2:14" ht="21" x14ac:dyDescent="0.2">
      <c r="B6" s="45" t="s">
        <v>21</v>
      </c>
      <c r="C6" s="34">
        <f>'خانه بهداشت غیرضمیمه ایرانی'!C7</f>
        <v>8</v>
      </c>
      <c r="D6" s="34">
        <f>'خانه بهداشت غیرضمیمه ایرانی'!D7</f>
        <v>5</v>
      </c>
      <c r="E6" s="79">
        <f>'خانه بهداشت غیرضمیمه ایرانی'!E7</f>
        <v>13</v>
      </c>
      <c r="F6" s="34">
        <f>'خانه بهداشت غیرضمیمه ایرانی'!F7</f>
        <v>1</v>
      </c>
      <c r="G6" s="34">
        <f>'خانه بهداشت غیرضمیمه ایرانی'!G7</f>
        <v>1</v>
      </c>
      <c r="H6" s="79">
        <f>'خانه بهداشت غیرضمیمه ایرانی'!H7</f>
        <v>2</v>
      </c>
      <c r="I6" s="34">
        <v>0</v>
      </c>
      <c r="J6" s="34">
        <v>0</v>
      </c>
      <c r="K6" s="79">
        <v>0</v>
      </c>
      <c r="L6" s="79">
        <f>I6+F6+C6</f>
        <v>9</v>
      </c>
      <c r="M6" s="79">
        <f t="shared" ref="M6:N6" si="0">J6+G6+D6</f>
        <v>6</v>
      </c>
      <c r="N6" s="79">
        <f t="shared" si="0"/>
        <v>15</v>
      </c>
    </row>
    <row r="7" spans="2:14" ht="21" x14ac:dyDescent="0.2">
      <c r="B7" s="58" t="s">
        <v>22</v>
      </c>
      <c r="C7" s="34">
        <f>'خانه بهداشت غیرضمیمه ایرانی'!C8</f>
        <v>71</v>
      </c>
      <c r="D7" s="34">
        <f>'خانه بهداشت غیرضمیمه ایرانی'!D8</f>
        <v>59</v>
      </c>
      <c r="E7" s="79">
        <f>'خانه بهداشت غیرضمیمه ایرانی'!E8</f>
        <v>130</v>
      </c>
      <c r="F7" s="34">
        <f>'خانه بهداشت غیرضمیمه ایرانی'!F8</f>
        <v>5</v>
      </c>
      <c r="G7" s="34">
        <f>'خانه بهداشت غیرضمیمه ایرانی'!G8</f>
        <v>6</v>
      </c>
      <c r="H7" s="79">
        <f>'خانه بهداشت غیرضمیمه ایرانی'!H8</f>
        <v>11</v>
      </c>
      <c r="I7" s="34">
        <v>0</v>
      </c>
      <c r="J7" s="34">
        <v>0</v>
      </c>
      <c r="K7" s="79">
        <v>0</v>
      </c>
      <c r="L7" s="79">
        <f t="shared" ref="L7:L28" si="1">I7+F7+C7</f>
        <v>76</v>
      </c>
      <c r="M7" s="79">
        <f t="shared" ref="M7:M28" si="2">J7+G7+D7</f>
        <v>65</v>
      </c>
      <c r="N7" s="79">
        <f t="shared" ref="N7:N27" si="3">K7+H7+E7</f>
        <v>141</v>
      </c>
    </row>
    <row r="8" spans="2:14" ht="21" x14ac:dyDescent="0.2">
      <c r="B8" s="58" t="s">
        <v>23</v>
      </c>
      <c r="C8" s="34">
        <f>'خانه بهداشت غیرضمیمه ایرانی'!C9</f>
        <v>371</v>
      </c>
      <c r="D8" s="34">
        <f>'خانه بهداشت غیرضمیمه ایرانی'!D9</f>
        <v>354</v>
      </c>
      <c r="E8" s="79">
        <f>'خانه بهداشت غیرضمیمه ایرانی'!E9</f>
        <v>725</v>
      </c>
      <c r="F8" s="34">
        <f>'خانه بهداشت غیرضمیمه ایرانی'!F9</f>
        <v>34</v>
      </c>
      <c r="G8" s="34">
        <f>'خانه بهداشت غیرضمیمه ایرانی'!G9</f>
        <v>21</v>
      </c>
      <c r="H8" s="79">
        <f>'خانه بهداشت غیرضمیمه ایرانی'!H9</f>
        <v>55</v>
      </c>
      <c r="I8" s="34">
        <v>0</v>
      </c>
      <c r="J8" s="34">
        <v>0</v>
      </c>
      <c r="K8" s="79">
        <v>0</v>
      </c>
      <c r="L8" s="79">
        <f t="shared" si="1"/>
        <v>405</v>
      </c>
      <c r="M8" s="79">
        <f t="shared" si="2"/>
        <v>375</v>
      </c>
      <c r="N8" s="79">
        <f t="shared" si="3"/>
        <v>780</v>
      </c>
    </row>
    <row r="9" spans="2:14" ht="21" x14ac:dyDescent="0.2">
      <c r="B9" s="58" t="s">
        <v>24</v>
      </c>
      <c r="C9" s="34">
        <f>'خانه بهداشت غیرضمیمه ایرانی'!C10</f>
        <v>243</v>
      </c>
      <c r="D9" s="34">
        <f>'خانه بهداشت غیرضمیمه ایرانی'!D10</f>
        <v>233</v>
      </c>
      <c r="E9" s="79">
        <f>'خانه بهداشت غیرضمیمه ایرانی'!E10</f>
        <v>476</v>
      </c>
      <c r="F9" s="34">
        <f>'خانه بهداشت غیرضمیمه ایرانی'!F10</f>
        <v>16</v>
      </c>
      <c r="G9" s="34">
        <f>'خانه بهداشت غیرضمیمه ایرانی'!G10</f>
        <v>13</v>
      </c>
      <c r="H9" s="79">
        <f>'خانه بهداشت غیرضمیمه ایرانی'!H10</f>
        <v>29</v>
      </c>
      <c r="I9" s="34">
        <v>0</v>
      </c>
      <c r="J9" s="34">
        <v>0</v>
      </c>
      <c r="K9" s="79">
        <v>0</v>
      </c>
      <c r="L9" s="79">
        <f t="shared" si="1"/>
        <v>259</v>
      </c>
      <c r="M9" s="79">
        <f t="shared" si="2"/>
        <v>246</v>
      </c>
      <c r="N9" s="79">
        <f t="shared" si="3"/>
        <v>505</v>
      </c>
    </row>
    <row r="10" spans="2:14" ht="21" x14ac:dyDescent="0.2">
      <c r="B10" s="58" t="s">
        <v>25</v>
      </c>
      <c r="C10" s="34">
        <f>'خانه بهداشت غیرضمیمه ایرانی'!C11</f>
        <v>377</v>
      </c>
      <c r="D10" s="34">
        <f>'خانه بهداشت غیرضمیمه ایرانی'!D11</f>
        <v>394</v>
      </c>
      <c r="E10" s="79">
        <f>'خانه بهداشت غیرضمیمه ایرانی'!E11</f>
        <v>771</v>
      </c>
      <c r="F10" s="34">
        <f>'خانه بهداشت غیرضمیمه ایرانی'!F11</f>
        <v>28</v>
      </c>
      <c r="G10" s="34">
        <f>'خانه بهداشت غیرضمیمه ایرانی'!G11</f>
        <v>32</v>
      </c>
      <c r="H10" s="79">
        <f>'خانه بهداشت غیرضمیمه ایرانی'!H11</f>
        <v>60</v>
      </c>
      <c r="I10" s="34">
        <v>0</v>
      </c>
      <c r="J10" s="34">
        <v>0</v>
      </c>
      <c r="K10" s="79">
        <v>0</v>
      </c>
      <c r="L10" s="79">
        <f t="shared" si="1"/>
        <v>405</v>
      </c>
      <c r="M10" s="79">
        <f t="shared" si="2"/>
        <v>426</v>
      </c>
      <c r="N10" s="79">
        <f t="shared" si="3"/>
        <v>831</v>
      </c>
    </row>
    <row r="11" spans="2:14" ht="21" x14ac:dyDescent="0.2">
      <c r="B11" s="58" t="s">
        <v>26</v>
      </c>
      <c r="C11" s="34">
        <f>'خانه بهداشت غیرضمیمه ایرانی'!C12</f>
        <v>543</v>
      </c>
      <c r="D11" s="34">
        <f>'خانه بهداشت غیرضمیمه ایرانی'!D12</f>
        <v>529</v>
      </c>
      <c r="E11" s="79">
        <f>'خانه بهداشت غیرضمیمه ایرانی'!E12</f>
        <v>1072</v>
      </c>
      <c r="F11" s="34">
        <f>'خانه بهداشت غیرضمیمه ایرانی'!F12</f>
        <v>31</v>
      </c>
      <c r="G11" s="34">
        <f>'خانه بهداشت غیرضمیمه ایرانی'!G12</f>
        <v>25</v>
      </c>
      <c r="H11" s="79">
        <f>'خانه بهداشت غیرضمیمه ایرانی'!H12</f>
        <v>56</v>
      </c>
      <c r="I11" s="34">
        <v>0</v>
      </c>
      <c r="J11" s="34">
        <v>0</v>
      </c>
      <c r="K11" s="79">
        <v>0</v>
      </c>
      <c r="L11" s="79">
        <f t="shared" si="1"/>
        <v>574</v>
      </c>
      <c r="M11" s="79">
        <f t="shared" si="2"/>
        <v>554</v>
      </c>
      <c r="N11" s="79">
        <f t="shared" si="3"/>
        <v>1128</v>
      </c>
    </row>
    <row r="12" spans="2:14" ht="21" x14ac:dyDescent="0.2">
      <c r="B12" s="58" t="s">
        <v>27</v>
      </c>
      <c r="C12" s="34">
        <f>'خانه بهداشت غیرضمیمه ایرانی'!C13</f>
        <v>356</v>
      </c>
      <c r="D12" s="34">
        <f>'خانه بهداشت غیرضمیمه ایرانی'!D13</f>
        <v>293</v>
      </c>
      <c r="E12" s="79">
        <f>'خانه بهداشت غیرضمیمه ایرانی'!E13</f>
        <v>649</v>
      </c>
      <c r="F12" s="34">
        <f>'خانه بهداشت غیرضمیمه ایرانی'!F13</f>
        <v>16</v>
      </c>
      <c r="G12" s="34">
        <f>'خانه بهداشت غیرضمیمه ایرانی'!G13</f>
        <v>17</v>
      </c>
      <c r="H12" s="79">
        <f>'خانه بهداشت غیرضمیمه ایرانی'!H13</f>
        <v>33</v>
      </c>
      <c r="I12" s="34">
        <v>0</v>
      </c>
      <c r="J12" s="34">
        <v>0</v>
      </c>
      <c r="K12" s="79">
        <v>0</v>
      </c>
      <c r="L12" s="79">
        <f t="shared" si="1"/>
        <v>372</v>
      </c>
      <c r="M12" s="79">
        <f t="shared" si="2"/>
        <v>310</v>
      </c>
      <c r="N12" s="79">
        <f t="shared" si="3"/>
        <v>682</v>
      </c>
    </row>
    <row r="13" spans="2:14" ht="21" x14ac:dyDescent="0.2">
      <c r="B13" s="58" t="s">
        <v>28</v>
      </c>
      <c r="C13" s="34">
        <f>'خانه بهداشت غیرضمیمه ایرانی'!C14</f>
        <v>188</v>
      </c>
      <c r="D13" s="34">
        <f>'خانه بهداشت غیرضمیمه ایرانی'!D14</f>
        <v>158</v>
      </c>
      <c r="E13" s="79">
        <f>'خانه بهداشت غیرضمیمه ایرانی'!E14</f>
        <v>346</v>
      </c>
      <c r="F13" s="34">
        <f>'خانه بهداشت غیرضمیمه ایرانی'!F14</f>
        <v>15</v>
      </c>
      <c r="G13" s="34">
        <f>'خانه بهداشت غیرضمیمه ایرانی'!G14</f>
        <v>7</v>
      </c>
      <c r="H13" s="79">
        <f>'خانه بهداشت غیرضمیمه ایرانی'!H14</f>
        <v>22</v>
      </c>
      <c r="I13" s="34">
        <v>0</v>
      </c>
      <c r="J13" s="34">
        <v>0</v>
      </c>
      <c r="K13" s="79">
        <v>0</v>
      </c>
      <c r="L13" s="79">
        <f t="shared" si="1"/>
        <v>203</v>
      </c>
      <c r="M13" s="79">
        <f t="shared" si="2"/>
        <v>165</v>
      </c>
      <c r="N13" s="79">
        <f t="shared" si="3"/>
        <v>368</v>
      </c>
    </row>
    <row r="14" spans="2:14" ht="21" x14ac:dyDescent="0.2">
      <c r="B14" s="58" t="s">
        <v>29</v>
      </c>
      <c r="C14" s="34">
        <f>'خانه بهداشت غیرضمیمه ایرانی'!C15</f>
        <v>433</v>
      </c>
      <c r="D14" s="34">
        <f>'خانه بهداشت غیرضمیمه ایرانی'!D15</f>
        <v>371</v>
      </c>
      <c r="E14" s="79">
        <f>'خانه بهداشت غیرضمیمه ایرانی'!E15</f>
        <v>804</v>
      </c>
      <c r="F14" s="34">
        <f>'خانه بهداشت غیرضمیمه ایرانی'!F15</f>
        <v>21</v>
      </c>
      <c r="G14" s="34">
        <f>'خانه بهداشت غیرضمیمه ایرانی'!G15</f>
        <v>23</v>
      </c>
      <c r="H14" s="79">
        <f>'خانه بهداشت غیرضمیمه ایرانی'!H15</f>
        <v>44</v>
      </c>
      <c r="I14" s="34">
        <v>0</v>
      </c>
      <c r="J14" s="34">
        <v>0</v>
      </c>
      <c r="K14" s="79">
        <v>0</v>
      </c>
      <c r="L14" s="79">
        <f t="shared" si="1"/>
        <v>454</v>
      </c>
      <c r="M14" s="79">
        <f t="shared" si="2"/>
        <v>394</v>
      </c>
      <c r="N14" s="79">
        <f t="shared" si="3"/>
        <v>848</v>
      </c>
    </row>
    <row r="15" spans="2:14" ht="21" x14ac:dyDescent="0.2">
      <c r="B15" s="58" t="s">
        <v>30</v>
      </c>
      <c r="C15" s="34">
        <f>'خانه بهداشت غیرضمیمه ایرانی'!C16</f>
        <v>458</v>
      </c>
      <c r="D15" s="34">
        <f>'خانه بهداشت غیرضمیمه ایرانی'!D16</f>
        <v>420</v>
      </c>
      <c r="E15" s="79">
        <f>'خانه بهداشت غیرضمیمه ایرانی'!E16</f>
        <v>878</v>
      </c>
      <c r="F15" s="34">
        <f>'خانه بهداشت غیرضمیمه ایرانی'!F16</f>
        <v>21</v>
      </c>
      <c r="G15" s="34">
        <f>'خانه بهداشت غیرضمیمه ایرانی'!G16</f>
        <v>20</v>
      </c>
      <c r="H15" s="79">
        <f>'خانه بهداشت غیرضمیمه ایرانی'!H16</f>
        <v>41</v>
      </c>
      <c r="I15" s="34">
        <v>0</v>
      </c>
      <c r="J15" s="34">
        <v>0</v>
      </c>
      <c r="K15" s="79">
        <v>0</v>
      </c>
      <c r="L15" s="79">
        <f t="shared" si="1"/>
        <v>479</v>
      </c>
      <c r="M15" s="79">
        <f t="shared" si="2"/>
        <v>440</v>
      </c>
      <c r="N15" s="79">
        <f t="shared" si="3"/>
        <v>919</v>
      </c>
    </row>
    <row r="16" spans="2:14" ht="21" x14ac:dyDescent="0.2">
      <c r="B16" s="58" t="s">
        <v>31</v>
      </c>
      <c r="C16" s="34">
        <f>'خانه بهداشت غیرضمیمه ایرانی'!C17</f>
        <v>585</v>
      </c>
      <c r="D16" s="34">
        <f>'خانه بهداشت غیرضمیمه ایرانی'!D17</f>
        <v>538</v>
      </c>
      <c r="E16" s="79">
        <f>'خانه بهداشت غیرضمیمه ایرانی'!E17</f>
        <v>1123</v>
      </c>
      <c r="F16" s="34">
        <f>'خانه بهداشت غیرضمیمه ایرانی'!F17</f>
        <v>47</v>
      </c>
      <c r="G16" s="34">
        <f>'خانه بهداشت غیرضمیمه ایرانی'!G17</f>
        <v>28</v>
      </c>
      <c r="H16" s="79">
        <f>'خانه بهداشت غیرضمیمه ایرانی'!H17</f>
        <v>75</v>
      </c>
      <c r="I16" s="34">
        <v>0</v>
      </c>
      <c r="J16" s="34">
        <v>0</v>
      </c>
      <c r="K16" s="79">
        <v>0</v>
      </c>
      <c r="L16" s="79">
        <f t="shared" si="1"/>
        <v>632</v>
      </c>
      <c r="M16" s="79">
        <f t="shared" si="2"/>
        <v>566</v>
      </c>
      <c r="N16" s="79">
        <f t="shared" si="3"/>
        <v>1198</v>
      </c>
    </row>
    <row r="17" spans="2:14" ht="21" x14ac:dyDescent="0.2">
      <c r="B17" s="58" t="s">
        <v>32</v>
      </c>
      <c r="C17" s="34">
        <f>'خانه بهداشت غیرضمیمه ایرانی'!C18</f>
        <v>734</v>
      </c>
      <c r="D17" s="34">
        <f>'خانه بهداشت غیرضمیمه ایرانی'!D18</f>
        <v>682</v>
      </c>
      <c r="E17" s="79">
        <f>'خانه بهداشت غیرضمیمه ایرانی'!E18</f>
        <v>1416</v>
      </c>
      <c r="F17" s="34">
        <f>'خانه بهداشت غیرضمیمه ایرانی'!F18</f>
        <v>37</v>
      </c>
      <c r="G17" s="34">
        <f>'خانه بهداشت غیرضمیمه ایرانی'!G18</f>
        <v>29</v>
      </c>
      <c r="H17" s="79">
        <f>'خانه بهداشت غیرضمیمه ایرانی'!H18</f>
        <v>66</v>
      </c>
      <c r="I17" s="34">
        <v>0</v>
      </c>
      <c r="J17" s="34">
        <v>0</v>
      </c>
      <c r="K17" s="79">
        <v>0</v>
      </c>
      <c r="L17" s="79">
        <f t="shared" si="1"/>
        <v>771</v>
      </c>
      <c r="M17" s="79">
        <f t="shared" si="2"/>
        <v>711</v>
      </c>
      <c r="N17" s="79">
        <f t="shared" si="3"/>
        <v>1482</v>
      </c>
    </row>
    <row r="18" spans="2:14" ht="21" x14ac:dyDescent="0.2">
      <c r="B18" s="58" t="s">
        <v>33</v>
      </c>
      <c r="C18" s="34">
        <f>'خانه بهداشت غیرضمیمه ایرانی'!C19</f>
        <v>623</v>
      </c>
      <c r="D18" s="34">
        <f>'خانه بهداشت غیرضمیمه ایرانی'!D19</f>
        <v>583</v>
      </c>
      <c r="E18" s="79">
        <f>'خانه بهداشت غیرضمیمه ایرانی'!E19</f>
        <v>1206</v>
      </c>
      <c r="F18" s="34">
        <f>'خانه بهداشت غیرضمیمه ایرانی'!F19</f>
        <v>29</v>
      </c>
      <c r="G18" s="34">
        <f>'خانه بهداشت غیرضمیمه ایرانی'!G19</f>
        <v>35</v>
      </c>
      <c r="H18" s="79">
        <f>'خانه بهداشت غیرضمیمه ایرانی'!H19</f>
        <v>64</v>
      </c>
      <c r="I18" s="34">
        <v>0</v>
      </c>
      <c r="J18" s="34">
        <v>0</v>
      </c>
      <c r="K18" s="79">
        <v>0</v>
      </c>
      <c r="L18" s="79">
        <f t="shared" si="1"/>
        <v>652</v>
      </c>
      <c r="M18" s="79">
        <f t="shared" si="2"/>
        <v>618</v>
      </c>
      <c r="N18" s="79">
        <f t="shared" si="3"/>
        <v>1270</v>
      </c>
    </row>
    <row r="19" spans="2:14" ht="21" x14ac:dyDescent="0.2">
      <c r="B19" s="58" t="s">
        <v>34</v>
      </c>
      <c r="C19" s="34">
        <f>'خانه بهداشت غیرضمیمه ایرانی'!C20</f>
        <v>582</v>
      </c>
      <c r="D19" s="34">
        <f>'خانه بهداشت غیرضمیمه ایرانی'!D20</f>
        <v>500</v>
      </c>
      <c r="E19" s="79">
        <f>'خانه بهداشت غیرضمیمه ایرانی'!E20</f>
        <v>1082</v>
      </c>
      <c r="F19" s="34">
        <f>'خانه بهداشت غیرضمیمه ایرانی'!F20</f>
        <v>30</v>
      </c>
      <c r="G19" s="34">
        <f>'خانه بهداشت غیرضمیمه ایرانی'!G20</f>
        <v>27</v>
      </c>
      <c r="H19" s="79">
        <f>'خانه بهداشت غیرضمیمه ایرانی'!H20</f>
        <v>57</v>
      </c>
      <c r="I19" s="34">
        <v>0</v>
      </c>
      <c r="J19" s="34">
        <v>0</v>
      </c>
      <c r="K19" s="79">
        <v>0</v>
      </c>
      <c r="L19" s="79">
        <f t="shared" si="1"/>
        <v>612</v>
      </c>
      <c r="M19" s="79">
        <f t="shared" si="2"/>
        <v>527</v>
      </c>
      <c r="N19" s="79">
        <f t="shared" si="3"/>
        <v>1139</v>
      </c>
    </row>
    <row r="20" spans="2:14" ht="21" x14ac:dyDescent="0.2">
      <c r="B20" s="58" t="s">
        <v>35</v>
      </c>
      <c r="C20" s="34">
        <f>'خانه بهداشت غیرضمیمه ایرانی'!C21</f>
        <v>520</v>
      </c>
      <c r="D20" s="34">
        <f>'خانه بهداشت غیرضمیمه ایرانی'!D21</f>
        <v>452</v>
      </c>
      <c r="E20" s="79">
        <f>'خانه بهداشت غیرضمیمه ایرانی'!E21</f>
        <v>972</v>
      </c>
      <c r="F20" s="34">
        <f>'خانه بهداشت غیرضمیمه ایرانی'!F21</f>
        <v>21</v>
      </c>
      <c r="G20" s="34">
        <f>'خانه بهداشت غیرضمیمه ایرانی'!G21</f>
        <v>22</v>
      </c>
      <c r="H20" s="79">
        <f>'خانه بهداشت غیرضمیمه ایرانی'!H21</f>
        <v>43</v>
      </c>
      <c r="I20" s="34">
        <v>0</v>
      </c>
      <c r="J20" s="34">
        <v>0</v>
      </c>
      <c r="K20" s="79">
        <v>0</v>
      </c>
      <c r="L20" s="79">
        <f t="shared" si="1"/>
        <v>541</v>
      </c>
      <c r="M20" s="79">
        <f t="shared" si="2"/>
        <v>474</v>
      </c>
      <c r="N20" s="79">
        <f t="shared" si="3"/>
        <v>1015</v>
      </c>
    </row>
    <row r="21" spans="2:14" ht="21" x14ac:dyDescent="0.2">
      <c r="B21" s="58" t="s">
        <v>36</v>
      </c>
      <c r="C21" s="34">
        <f>'خانه بهداشت غیرضمیمه ایرانی'!C22</f>
        <v>410</v>
      </c>
      <c r="D21" s="34">
        <f>'خانه بهداشت غیرضمیمه ایرانی'!D22</f>
        <v>381</v>
      </c>
      <c r="E21" s="79">
        <f>'خانه بهداشت غیرضمیمه ایرانی'!E22</f>
        <v>791</v>
      </c>
      <c r="F21" s="34">
        <f>'خانه بهداشت غیرضمیمه ایرانی'!F22</f>
        <v>23</v>
      </c>
      <c r="G21" s="34">
        <f>'خانه بهداشت غیرضمیمه ایرانی'!G22</f>
        <v>22</v>
      </c>
      <c r="H21" s="79">
        <f>'خانه بهداشت غیرضمیمه ایرانی'!H22</f>
        <v>45</v>
      </c>
      <c r="I21" s="34">
        <v>0</v>
      </c>
      <c r="J21" s="34">
        <v>0</v>
      </c>
      <c r="K21" s="79">
        <v>0</v>
      </c>
      <c r="L21" s="79">
        <f t="shared" si="1"/>
        <v>433</v>
      </c>
      <c r="M21" s="79">
        <f t="shared" si="2"/>
        <v>403</v>
      </c>
      <c r="N21" s="79">
        <f t="shared" si="3"/>
        <v>836</v>
      </c>
    </row>
    <row r="22" spans="2:14" ht="21" x14ac:dyDescent="0.2">
      <c r="B22" s="58" t="s">
        <v>37</v>
      </c>
      <c r="C22" s="34">
        <f>'خانه بهداشت غیرضمیمه ایرانی'!C23</f>
        <v>273</v>
      </c>
      <c r="D22" s="34">
        <f>'خانه بهداشت غیرضمیمه ایرانی'!D23</f>
        <v>282</v>
      </c>
      <c r="E22" s="79">
        <f>'خانه بهداشت غیرضمیمه ایرانی'!E23</f>
        <v>555</v>
      </c>
      <c r="F22" s="34">
        <f>'خانه بهداشت غیرضمیمه ایرانی'!F23</f>
        <v>16</v>
      </c>
      <c r="G22" s="34">
        <f>'خانه بهداشت غیرضمیمه ایرانی'!G23</f>
        <v>16</v>
      </c>
      <c r="H22" s="79">
        <f>'خانه بهداشت غیرضمیمه ایرانی'!H23</f>
        <v>32</v>
      </c>
      <c r="I22" s="34">
        <v>0</v>
      </c>
      <c r="J22" s="34">
        <v>0</v>
      </c>
      <c r="K22" s="79">
        <v>0</v>
      </c>
      <c r="L22" s="79">
        <f t="shared" si="1"/>
        <v>289</v>
      </c>
      <c r="M22" s="79">
        <f t="shared" si="2"/>
        <v>298</v>
      </c>
      <c r="N22" s="79">
        <f t="shared" si="3"/>
        <v>587</v>
      </c>
    </row>
    <row r="23" spans="2:14" ht="21" x14ac:dyDescent="0.2">
      <c r="B23" s="58" t="s">
        <v>38</v>
      </c>
      <c r="C23" s="34">
        <f>'خانه بهداشت غیرضمیمه ایرانی'!C24</f>
        <v>185</v>
      </c>
      <c r="D23" s="34">
        <f>'خانه بهداشت غیرضمیمه ایرانی'!D24</f>
        <v>194</v>
      </c>
      <c r="E23" s="79">
        <f>'خانه بهداشت غیرضمیمه ایرانی'!E24</f>
        <v>379</v>
      </c>
      <c r="F23" s="34">
        <f>'خانه بهداشت غیرضمیمه ایرانی'!F24</f>
        <v>13</v>
      </c>
      <c r="G23" s="34">
        <f>'خانه بهداشت غیرضمیمه ایرانی'!G24</f>
        <v>14</v>
      </c>
      <c r="H23" s="79">
        <f>'خانه بهداشت غیرضمیمه ایرانی'!H24</f>
        <v>27</v>
      </c>
      <c r="I23" s="34">
        <v>0</v>
      </c>
      <c r="J23" s="34">
        <v>0</v>
      </c>
      <c r="K23" s="79">
        <v>0</v>
      </c>
      <c r="L23" s="79">
        <f t="shared" si="1"/>
        <v>198</v>
      </c>
      <c r="M23" s="79">
        <f t="shared" si="2"/>
        <v>208</v>
      </c>
      <c r="N23" s="79">
        <f t="shared" si="3"/>
        <v>406</v>
      </c>
    </row>
    <row r="24" spans="2:14" ht="21" x14ac:dyDescent="0.2">
      <c r="B24" s="58" t="s">
        <v>39</v>
      </c>
      <c r="C24" s="34">
        <f>'خانه بهداشت غیرضمیمه ایرانی'!C25</f>
        <v>112</v>
      </c>
      <c r="D24" s="34">
        <f>'خانه بهداشت غیرضمیمه ایرانی'!D25</f>
        <v>164</v>
      </c>
      <c r="E24" s="79">
        <f>'خانه بهداشت غیرضمیمه ایرانی'!E25</f>
        <v>276</v>
      </c>
      <c r="F24" s="34">
        <f>'خانه بهداشت غیرضمیمه ایرانی'!F25</f>
        <v>9</v>
      </c>
      <c r="G24" s="34">
        <f>'خانه بهداشت غیرضمیمه ایرانی'!G25</f>
        <v>7</v>
      </c>
      <c r="H24" s="79">
        <f>'خانه بهداشت غیرضمیمه ایرانی'!H25</f>
        <v>16</v>
      </c>
      <c r="I24" s="34">
        <v>0</v>
      </c>
      <c r="J24" s="34">
        <v>0</v>
      </c>
      <c r="K24" s="79">
        <v>0</v>
      </c>
      <c r="L24" s="79">
        <f t="shared" si="1"/>
        <v>121</v>
      </c>
      <c r="M24" s="79">
        <f t="shared" si="2"/>
        <v>171</v>
      </c>
      <c r="N24" s="79">
        <f t="shared" si="3"/>
        <v>292</v>
      </c>
    </row>
    <row r="25" spans="2:14" ht="21" x14ac:dyDescent="0.2">
      <c r="B25" s="58" t="s">
        <v>40</v>
      </c>
      <c r="C25" s="34">
        <f>'خانه بهداشت غیرضمیمه ایرانی'!C26</f>
        <v>72</v>
      </c>
      <c r="D25" s="34">
        <f>'خانه بهداشت غیرضمیمه ایرانی'!D26</f>
        <v>111</v>
      </c>
      <c r="E25" s="79">
        <f>'خانه بهداشت غیرضمیمه ایرانی'!E26</f>
        <v>183</v>
      </c>
      <c r="F25" s="34">
        <f>'خانه بهداشت غیرضمیمه ایرانی'!F26</f>
        <v>5</v>
      </c>
      <c r="G25" s="34">
        <f>'خانه بهداشت غیرضمیمه ایرانی'!G26</f>
        <v>5</v>
      </c>
      <c r="H25" s="79">
        <f>'خانه بهداشت غیرضمیمه ایرانی'!H26</f>
        <v>10</v>
      </c>
      <c r="I25" s="34">
        <v>0</v>
      </c>
      <c r="J25" s="34">
        <v>0</v>
      </c>
      <c r="K25" s="79">
        <v>0</v>
      </c>
      <c r="L25" s="79">
        <f t="shared" si="1"/>
        <v>77</v>
      </c>
      <c r="M25" s="79">
        <f t="shared" si="2"/>
        <v>116</v>
      </c>
      <c r="N25" s="79">
        <f t="shared" si="3"/>
        <v>193</v>
      </c>
    </row>
    <row r="26" spans="2:14" ht="21" x14ac:dyDescent="0.2">
      <c r="B26" s="58" t="s">
        <v>41</v>
      </c>
      <c r="C26" s="34">
        <f>'خانه بهداشت غیرضمیمه ایرانی'!C27</f>
        <v>78</v>
      </c>
      <c r="D26" s="34">
        <f>'خانه بهداشت غیرضمیمه ایرانی'!D27</f>
        <v>59</v>
      </c>
      <c r="E26" s="79">
        <f>'خانه بهداشت غیرضمیمه ایرانی'!E27</f>
        <v>137</v>
      </c>
      <c r="F26" s="34">
        <f>'خانه بهداشت غیرضمیمه ایرانی'!F27</f>
        <v>5</v>
      </c>
      <c r="G26" s="34">
        <f>'خانه بهداشت غیرضمیمه ایرانی'!G27</f>
        <v>6</v>
      </c>
      <c r="H26" s="79">
        <f>'خانه بهداشت غیرضمیمه ایرانی'!H27</f>
        <v>11</v>
      </c>
      <c r="I26" s="34">
        <v>0</v>
      </c>
      <c r="J26" s="34">
        <v>0</v>
      </c>
      <c r="K26" s="79">
        <v>0</v>
      </c>
      <c r="L26" s="79">
        <f t="shared" si="1"/>
        <v>83</v>
      </c>
      <c r="M26" s="79">
        <f t="shared" si="2"/>
        <v>65</v>
      </c>
      <c r="N26" s="79">
        <f t="shared" si="3"/>
        <v>148</v>
      </c>
    </row>
    <row r="27" spans="2:14" ht="21.75" thickBot="1" x14ac:dyDescent="0.25">
      <c r="B27" s="46" t="s">
        <v>42</v>
      </c>
      <c r="C27" s="34">
        <f>'خانه بهداشت غیرضمیمه ایرانی'!C28</f>
        <v>92</v>
      </c>
      <c r="D27" s="34">
        <f>'خانه بهداشت غیرضمیمه ایرانی'!D28</f>
        <v>98</v>
      </c>
      <c r="E27" s="79">
        <f>'خانه بهداشت غیرضمیمه ایرانی'!E28</f>
        <v>190</v>
      </c>
      <c r="F27" s="34">
        <f>'خانه بهداشت غیرضمیمه ایرانی'!F28</f>
        <v>7</v>
      </c>
      <c r="G27" s="34">
        <f>'خانه بهداشت غیرضمیمه ایرانی'!G28</f>
        <v>8</v>
      </c>
      <c r="H27" s="79">
        <f>'خانه بهداشت غیرضمیمه ایرانی'!H28</f>
        <v>15</v>
      </c>
      <c r="I27" s="34">
        <v>0</v>
      </c>
      <c r="J27" s="34">
        <v>0</v>
      </c>
      <c r="K27" s="79">
        <v>0</v>
      </c>
      <c r="L27" s="79">
        <f t="shared" si="1"/>
        <v>99</v>
      </c>
      <c r="M27" s="79">
        <f t="shared" si="2"/>
        <v>106</v>
      </c>
      <c r="N27" s="79">
        <f t="shared" si="3"/>
        <v>205</v>
      </c>
    </row>
    <row r="28" spans="2:14" ht="21.75" thickBot="1" x14ac:dyDescent="0.25">
      <c r="B28" s="44" t="s">
        <v>11</v>
      </c>
      <c r="C28" s="79">
        <f>SUM(C6:C27)</f>
        <v>7314</v>
      </c>
      <c r="D28" s="79">
        <f>SUM(D6:D27)</f>
        <v>6860</v>
      </c>
      <c r="E28" s="79">
        <f>'خانه بهداشت غیرضمیمه ایرانی'!E29</f>
        <v>14174</v>
      </c>
      <c r="F28" s="79">
        <f>'خانه بهداشت غیرضمیمه ایرانی'!F29</f>
        <v>430</v>
      </c>
      <c r="G28" s="79">
        <f>'خانه بهداشت غیرضمیمه ایرانی'!G29</f>
        <v>384</v>
      </c>
      <c r="H28" s="79">
        <f>'خانه بهداشت غیرضمیمه ایرانی'!H29</f>
        <v>814</v>
      </c>
      <c r="I28" s="79">
        <v>0</v>
      </c>
      <c r="J28" s="79">
        <v>0</v>
      </c>
      <c r="K28" s="79">
        <v>0</v>
      </c>
      <c r="L28" s="79">
        <f t="shared" si="1"/>
        <v>7744</v>
      </c>
      <c r="M28" s="79">
        <f t="shared" si="2"/>
        <v>7244</v>
      </c>
      <c r="N28" s="79">
        <f>K28+H28+E28</f>
        <v>14988</v>
      </c>
    </row>
    <row r="29" spans="2:14" ht="15" thickBot="1" x14ac:dyDescent="0.25"/>
    <row r="30" spans="2:14" ht="21" x14ac:dyDescent="0.2">
      <c r="B30" s="306" t="s">
        <v>152</v>
      </c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8"/>
    </row>
    <row r="31" spans="2:14" ht="21.75" thickBot="1" x14ac:dyDescent="0.25">
      <c r="B31" s="309" t="s">
        <v>48</v>
      </c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1"/>
    </row>
    <row r="32" spans="2:14" ht="21" x14ac:dyDescent="0.2">
      <c r="B32" s="312" t="s">
        <v>17</v>
      </c>
      <c r="C32" s="306" t="s">
        <v>18</v>
      </c>
      <c r="D32" s="307"/>
      <c r="E32" s="314" t="s">
        <v>1</v>
      </c>
      <c r="F32" s="316" t="s">
        <v>19</v>
      </c>
      <c r="G32" s="307"/>
      <c r="H32" s="317" t="s">
        <v>3</v>
      </c>
      <c r="I32" s="312" t="s">
        <v>20</v>
      </c>
      <c r="J32" s="316"/>
      <c r="K32" s="314" t="s">
        <v>5</v>
      </c>
      <c r="L32" s="306" t="s">
        <v>6</v>
      </c>
      <c r="M32" s="307" t="s">
        <v>7</v>
      </c>
      <c r="N32" s="308" t="s">
        <v>8</v>
      </c>
    </row>
    <row r="33" spans="2:17" ht="21.75" thickBot="1" x14ac:dyDescent="0.25">
      <c r="B33" s="313"/>
      <c r="C33" s="49" t="s">
        <v>9</v>
      </c>
      <c r="D33" s="50" t="s">
        <v>10</v>
      </c>
      <c r="E33" s="315"/>
      <c r="F33" s="1" t="s">
        <v>9</v>
      </c>
      <c r="G33" s="50" t="s">
        <v>10</v>
      </c>
      <c r="H33" s="318"/>
      <c r="I33" s="49" t="s">
        <v>9</v>
      </c>
      <c r="J33" s="50" t="s">
        <v>10</v>
      </c>
      <c r="K33" s="315"/>
      <c r="L33" s="319"/>
      <c r="M33" s="320"/>
      <c r="N33" s="321"/>
    </row>
    <row r="34" spans="2:17" ht="21" x14ac:dyDescent="0.2">
      <c r="B34" s="40" t="s">
        <v>21</v>
      </c>
      <c r="C34" s="62">
        <f>'خانه بهداشت غیرضمیمه غیر ایرانی'!C7</f>
        <v>0</v>
      </c>
      <c r="D34" s="62">
        <f>'خانه بهداشت غیرضمیمه غیر ایرانی'!D7</f>
        <v>1</v>
      </c>
      <c r="E34" s="62">
        <f>'خانه بهداشت غیرضمیمه غیر ایرانی'!E7</f>
        <v>1</v>
      </c>
      <c r="F34" s="62">
        <f>'خانه بهداشت غیرضمیمه غیر ایرانی'!F7</f>
        <v>0</v>
      </c>
      <c r="G34" s="62">
        <f>'خانه بهداشت غیرضمیمه غیر ایرانی'!G7</f>
        <v>0</v>
      </c>
      <c r="H34" s="7">
        <f>'خانه بهداشت غیرضمیمه غیر ایرانی'!H7</f>
        <v>0</v>
      </c>
      <c r="I34" s="62">
        <v>0</v>
      </c>
      <c r="J34" s="62">
        <v>0</v>
      </c>
      <c r="K34" s="7">
        <v>0</v>
      </c>
      <c r="L34" s="7">
        <f>C34+F34+I34</f>
        <v>0</v>
      </c>
      <c r="M34" s="7">
        <f t="shared" ref="M34:N34" si="4">D34+G34+J34</f>
        <v>1</v>
      </c>
      <c r="N34" s="7">
        <f t="shared" si="4"/>
        <v>1</v>
      </c>
    </row>
    <row r="35" spans="2:17" ht="21" x14ac:dyDescent="0.2">
      <c r="B35" s="30" t="s">
        <v>22</v>
      </c>
      <c r="C35" s="62">
        <f>'خانه بهداشت غیرضمیمه غیر ایرانی'!C8</f>
        <v>11</v>
      </c>
      <c r="D35" s="62">
        <f>'خانه بهداشت غیرضمیمه غیر ایرانی'!D8</f>
        <v>7</v>
      </c>
      <c r="E35" s="62">
        <f>'خانه بهداشت غیرضمیمه غیر ایرانی'!E8</f>
        <v>18</v>
      </c>
      <c r="F35" s="62">
        <f>'خانه بهداشت غیرضمیمه غیر ایرانی'!F8</f>
        <v>0</v>
      </c>
      <c r="G35" s="62">
        <f>'خانه بهداشت غیرضمیمه غیر ایرانی'!G8</f>
        <v>0</v>
      </c>
      <c r="H35" s="7">
        <f>'خانه بهداشت غیرضمیمه غیر ایرانی'!H8</f>
        <v>0</v>
      </c>
      <c r="I35" s="62">
        <v>0</v>
      </c>
      <c r="J35" s="62">
        <v>0</v>
      </c>
      <c r="K35" s="7">
        <v>0</v>
      </c>
      <c r="L35" s="7">
        <f t="shared" ref="L35:L55" si="5">C35+F35+I35</f>
        <v>11</v>
      </c>
      <c r="M35" s="7">
        <f t="shared" ref="M35:M56" si="6">D35+G35+J35</f>
        <v>7</v>
      </c>
      <c r="N35" s="7">
        <f t="shared" ref="N35:N56" si="7">E35+H35+K35</f>
        <v>18</v>
      </c>
    </row>
    <row r="36" spans="2:17" ht="21" x14ac:dyDescent="0.2">
      <c r="B36" s="30" t="s">
        <v>23</v>
      </c>
      <c r="C36" s="62">
        <f>'خانه بهداشت غیرضمیمه غیر ایرانی'!C9</f>
        <v>31</v>
      </c>
      <c r="D36" s="62">
        <f>'خانه بهداشت غیرضمیمه غیر ایرانی'!D9</f>
        <v>36</v>
      </c>
      <c r="E36" s="62">
        <f>'خانه بهداشت غیرضمیمه غیر ایرانی'!E9</f>
        <v>67</v>
      </c>
      <c r="F36" s="62">
        <f>'خانه بهداشت غیرضمیمه غیر ایرانی'!F9</f>
        <v>3</v>
      </c>
      <c r="G36" s="62">
        <f>'خانه بهداشت غیرضمیمه غیر ایرانی'!G9</f>
        <v>2</v>
      </c>
      <c r="H36" s="7">
        <f>'خانه بهداشت غیرضمیمه غیر ایرانی'!H9</f>
        <v>5</v>
      </c>
      <c r="I36" s="62">
        <v>0</v>
      </c>
      <c r="J36" s="62">
        <v>0</v>
      </c>
      <c r="K36" s="7">
        <v>0</v>
      </c>
      <c r="L36" s="7">
        <f t="shared" si="5"/>
        <v>34</v>
      </c>
      <c r="M36" s="7">
        <f t="shared" si="6"/>
        <v>38</v>
      </c>
      <c r="N36" s="7">
        <f t="shared" si="7"/>
        <v>72</v>
      </c>
    </row>
    <row r="37" spans="2:17" ht="21" x14ac:dyDescent="0.2">
      <c r="B37" s="30" t="s">
        <v>24</v>
      </c>
      <c r="C37" s="62">
        <f>'خانه بهداشت غیرضمیمه غیر ایرانی'!C10</f>
        <v>19</v>
      </c>
      <c r="D37" s="62">
        <f>'خانه بهداشت غیرضمیمه غیر ایرانی'!D10</f>
        <v>11</v>
      </c>
      <c r="E37" s="62">
        <f>'خانه بهداشت غیرضمیمه غیر ایرانی'!E10</f>
        <v>30</v>
      </c>
      <c r="F37" s="62">
        <f>'خانه بهداشت غیرضمیمه غیر ایرانی'!F10</f>
        <v>0</v>
      </c>
      <c r="G37" s="62">
        <f>'خانه بهداشت غیرضمیمه غیر ایرانی'!G10</f>
        <v>2</v>
      </c>
      <c r="H37" s="7">
        <f>'خانه بهداشت غیرضمیمه غیر ایرانی'!H10</f>
        <v>2</v>
      </c>
      <c r="I37" s="62">
        <v>0</v>
      </c>
      <c r="J37" s="62">
        <v>0</v>
      </c>
      <c r="K37" s="7">
        <v>0</v>
      </c>
      <c r="L37" s="7">
        <f t="shared" si="5"/>
        <v>19</v>
      </c>
      <c r="M37" s="7">
        <f t="shared" si="6"/>
        <v>13</v>
      </c>
      <c r="N37" s="7">
        <f t="shared" si="7"/>
        <v>32</v>
      </c>
    </row>
    <row r="38" spans="2:17" ht="21" x14ac:dyDescent="0.2">
      <c r="B38" s="30" t="s">
        <v>25</v>
      </c>
      <c r="C38" s="62">
        <f>'خانه بهداشت غیرضمیمه غیر ایرانی'!C11</f>
        <v>25</v>
      </c>
      <c r="D38" s="62">
        <f>'خانه بهداشت غیرضمیمه غیر ایرانی'!D11</f>
        <v>22</v>
      </c>
      <c r="E38" s="62">
        <f>'خانه بهداشت غیرضمیمه غیر ایرانی'!E11</f>
        <v>47</v>
      </c>
      <c r="F38" s="62">
        <f>'خانه بهداشت غیرضمیمه غیر ایرانی'!F11</f>
        <v>2</v>
      </c>
      <c r="G38" s="62">
        <f>'خانه بهداشت غیرضمیمه غیر ایرانی'!G11</f>
        <v>0</v>
      </c>
      <c r="H38" s="7">
        <f>'خانه بهداشت غیرضمیمه غیر ایرانی'!H11</f>
        <v>2</v>
      </c>
      <c r="I38" s="62">
        <v>0</v>
      </c>
      <c r="J38" s="62">
        <v>0</v>
      </c>
      <c r="K38" s="7">
        <v>0</v>
      </c>
      <c r="L38" s="7">
        <f t="shared" si="5"/>
        <v>27</v>
      </c>
      <c r="M38" s="7">
        <f t="shared" si="6"/>
        <v>22</v>
      </c>
      <c r="N38" s="7">
        <f t="shared" si="7"/>
        <v>49</v>
      </c>
    </row>
    <row r="39" spans="2:17" ht="21" x14ac:dyDescent="0.2">
      <c r="B39" s="30" t="s">
        <v>26</v>
      </c>
      <c r="C39" s="62">
        <f>'خانه بهداشت غیرضمیمه غیر ایرانی'!C12</f>
        <v>25</v>
      </c>
      <c r="D39" s="62">
        <f>'خانه بهداشت غیرضمیمه غیر ایرانی'!D12</f>
        <v>23</v>
      </c>
      <c r="E39" s="62">
        <f>'خانه بهداشت غیرضمیمه غیر ایرانی'!E12</f>
        <v>48</v>
      </c>
      <c r="F39" s="62">
        <f>'خانه بهداشت غیرضمیمه غیر ایرانی'!F12</f>
        <v>1</v>
      </c>
      <c r="G39" s="62">
        <f>'خانه بهداشت غیرضمیمه غیر ایرانی'!G12</f>
        <v>2</v>
      </c>
      <c r="H39" s="7">
        <f>'خانه بهداشت غیرضمیمه غیر ایرانی'!H12</f>
        <v>3</v>
      </c>
      <c r="I39" s="62">
        <v>0</v>
      </c>
      <c r="J39" s="62">
        <v>0</v>
      </c>
      <c r="K39" s="7">
        <v>0</v>
      </c>
      <c r="L39" s="7">
        <f t="shared" si="5"/>
        <v>26</v>
      </c>
      <c r="M39" s="7">
        <f t="shared" si="6"/>
        <v>25</v>
      </c>
      <c r="N39" s="7">
        <f t="shared" si="7"/>
        <v>51</v>
      </c>
    </row>
    <row r="40" spans="2:17" ht="21" x14ac:dyDescent="0.2">
      <c r="B40" s="30" t="s">
        <v>27</v>
      </c>
      <c r="C40" s="62">
        <f>'خانه بهداشت غیرضمیمه غیر ایرانی'!C13</f>
        <v>22</v>
      </c>
      <c r="D40" s="62">
        <f>'خانه بهداشت غیرضمیمه غیر ایرانی'!D13</f>
        <v>16</v>
      </c>
      <c r="E40" s="62">
        <f>'خانه بهداشت غیرضمیمه غیر ایرانی'!E13</f>
        <v>38</v>
      </c>
      <c r="F40" s="62">
        <f>'خانه بهداشت غیرضمیمه غیر ایرانی'!F13</f>
        <v>0</v>
      </c>
      <c r="G40" s="62">
        <f>'خانه بهداشت غیرضمیمه غیر ایرانی'!G13</f>
        <v>0</v>
      </c>
      <c r="H40" s="7">
        <f>'خانه بهداشت غیرضمیمه غیر ایرانی'!H13</f>
        <v>0</v>
      </c>
      <c r="I40" s="62">
        <v>0</v>
      </c>
      <c r="J40" s="62">
        <v>0</v>
      </c>
      <c r="K40" s="7">
        <v>0</v>
      </c>
      <c r="L40" s="7">
        <f t="shared" si="5"/>
        <v>22</v>
      </c>
      <c r="M40" s="7">
        <f t="shared" si="6"/>
        <v>16</v>
      </c>
      <c r="N40" s="7">
        <f t="shared" si="7"/>
        <v>38</v>
      </c>
    </row>
    <row r="41" spans="2:17" ht="21" x14ac:dyDescent="0.2">
      <c r="B41" s="30" t="s">
        <v>28</v>
      </c>
      <c r="C41" s="62">
        <f>'خانه بهداشت غیرضمیمه غیر ایرانی'!C14</f>
        <v>12</v>
      </c>
      <c r="D41" s="62">
        <f>'خانه بهداشت غیرضمیمه غیر ایرانی'!D14</f>
        <v>10</v>
      </c>
      <c r="E41" s="62">
        <f>'خانه بهداشت غیرضمیمه غیر ایرانی'!E14</f>
        <v>22</v>
      </c>
      <c r="F41" s="62">
        <f>'خانه بهداشت غیرضمیمه غیر ایرانی'!F14</f>
        <v>0</v>
      </c>
      <c r="G41" s="62">
        <f>'خانه بهداشت غیرضمیمه غیر ایرانی'!G14</f>
        <v>0</v>
      </c>
      <c r="H41" s="7">
        <f>'خانه بهداشت غیرضمیمه غیر ایرانی'!H14</f>
        <v>0</v>
      </c>
      <c r="I41" s="62">
        <v>0</v>
      </c>
      <c r="J41" s="62">
        <v>0</v>
      </c>
      <c r="K41" s="7">
        <v>0</v>
      </c>
      <c r="L41" s="7">
        <f t="shared" si="5"/>
        <v>12</v>
      </c>
      <c r="M41" s="7">
        <f t="shared" si="6"/>
        <v>10</v>
      </c>
      <c r="N41" s="7">
        <f t="shared" si="7"/>
        <v>22</v>
      </c>
    </row>
    <row r="42" spans="2:17" ht="21" x14ac:dyDescent="0.2">
      <c r="B42" s="30" t="s">
        <v>29</v>
      </c>
      <c r="C42" s="62">
        <f>'خانه بهداشت غیرضمیمه غیر ایرانی'!C15</f>
        <v>30</v>
      </c>
      <c r="D42" s="62">
        <f>'خانه بهداشت غیرضمیمه غیر ایرانی'!D15</f>
        <v>27</v>
      </c>
      <c r="E42" s="62">
        <f>'خانه بهداشت غیرضمیمه غیر ایرانی'!E15</f>
        <v>57</v>
      </c>
      <c r="F42" s="62">
        <f>'خانه بهداشت غیرضمیمه غیر ایرانی'!F15</f>
        <v>1</v>
      </c>
      <c r="G42" s="62">
        <f>'خانه بهداشت غیرضمیمه غیر ایرانی'!G15</f>
        <v>2</v>
      </c>
      <c r="H42" s="7">
        <f>'خانه بهداشت غیرضمیمه غیر ایرانی'!H15</f>
        <v>3</v>
      </c>
      <c r="I42" s="62">
        <v>0</v>
      </c>
      <c r="J42" s="62">
        <v>0</v>
      </c>
      <c r="K42" s="7">
        <v>0</v>
      </c>
      <c r="L42" s="7">
        <f t="shared" si="5"/>
        <v>31</v>
      </c>
      <c r="M42" s="7">
        <f t="shared" si="6"/>
        <v>29</v>
      </c>
      <c r="N42" s="7">
        <f t="shared" si="7"/>
        <v>60</v>
      </c>
    </row>
    <row r="43" spans="2:17" ht="21" x14ac:dyDescent="0.2">
      <c r="B43" s="30" t="s">
        <v>30</v>
      </c>
      <c r="C43" s="62">
        <f>'خانه بهداشت غیرضمیمه غیر ایرانی'!C16</f>
        <v>29</v>
      </c>
      <c r="D43" s="62">
        <f>'خانه بهداشت غیرضمیمه غیر ایرانی'!D16</f>
        <v>38</v>
      </c>
      <c r="E43" s="62">
        <f>'خانه بهداشت غیرضمیمه غیر ایرانی'!E16</f>
        <v>67</v>
      </c>
      <c r="F43" s="62">
        <f>'خانه بهداشت غیرضمیمه غیر ایرانی'!F16</f>
        <v>2</v>
      </c>
      <c r="G43" s="62">
        <f>'خانه بهداشت غیرضمیمه غیر ایرانی'!G16</f>
        <v>3</v>
      </c>
      <c r="H43" s="7">
        <f>'خانه بهداشت غیرضمیمه غیر ایرانی'!H16</f>
        <v>5</v>
      </c>
      <c r="I43" s="62">
        <v>0</v>
      </c>
      <c r="J43" s="62">
        <v>0</v>
      </c>
      <c r="K43" s="7">
        <v>0</v>
      </c>
      <c r="L43" s="7">
        <f t="shared" si="5"/>
        <v>31</v>
      </c>
      <c r="M43" s="7">
        <f t="shared" si="6"/>
        <v>41</v>
      </c>
      <c r="N43" s="7">
        <f t="shared" si="7"/>
        <v>72</v>
      </c>
    </row>
    <row r="44" spans="2:17" ht="21" x14ac:dyDescent="0.2">
      <c r="B44" s="30" t="s">
        <v>31</v>
      </c>
      <c r="C44" s="62">
        <f>'خانه بهداشت غیرضمیمه غیر ایرانی'!C17</f>
        <v>27</v>
      </c>
      <c r="D44" s="62">
        <f>'خانه بهداشت غیرضمیمه غیر ایرانی'!D17</f>
        <v>22</v>
      </c>
      <c r="E44" s="62">
        <f>'خانه بهداشت غیرضمیمه غیر ایرانی'!E17</f>
        <v>49</v>
      </c>
      <c r="F44" s="62">
        <f>'خانه بهداشت غیرضمیمه غیر ایرانی'!F17</f>
        <v>2</v>
      </c>
      <c r="G44" s="62">
        <f>'خانه بهداشت غیرضمیمه غیر ایرانی'!G17</f>
        <v>0</v>
      </c>
      <c r="H44" s="7">
        <f>'خانه بهداشت غیرضمیمه غیر ایرانی'!H17</f>
        <v>2</v>
      </c>
      <c r="I44" s="62">
        <v>0</v>
      </c>
      <c r="J44" s="62">
        <v>0</v>
      </c>
      <c r="K44" s="7">
        <v>0</v>
      </c>
      <c r="L44" s="7">
        <f t="shared" si="5"/>
        <v>29</v>
      </c>
      <c r="M44" s="7">
        <f t="shared" si="6"/>
        <v>22</v>
      </c>
      <c r="N44" s="7">
        <f t="shared" si="7"/>
        <v>51</v>
      </c>
      <c r="Q44" s="20"/>
    </row>
    <row r="45" spans="2:17" ht="21" x14ac:dyDescent="0.2">
      <c r="B45" s="30" t="s">
        <v>32</v>
      </c>
      <c r="C45" s="62">
        <f>'خانه بهداشت غیرضمیمه غیر ایرانی'!C18</f>
        <v>18</v>
      </c>
      <c r="D45" s="62">
        <f>'خانه بهداشت غیرضمیمه غیر ایرانی'!D18</f>
        <v>18</v>
      </c>
      <c r="E45" s="62">
        <f>'خانه بهداشت غیرضمیمه غیر ایرانی'!E18</f>
        <v>36</v>
      </c>
      <c r="F45" s="62">
        <f>'خانه بهداشت غیرضمیمه غیر ایرانی'!F18</f>
        <v>1</v>
      </c>
      <c r="G45" s="62">
        <f>'خانه بهداشت غیرضمیمه غیر ایرانی'!G18</f>
        <v>1</v>
      </c>
      <c r="H45" s="7">
        <f>'خانه بهداشت غیرضمیمه غیر ایرانی'!H18</f>
        <v>2</v>
      </c>
      <c r="I45" s="62">
        <v>0</v>
      </c>
      <c r="J45" s="62">
        <v>0</v>
      </c>
      <c r="K45" s="7">
        <v>0</v>
      </c>
      <c r="L45" s="7">
        <f t="shared" si="5"/>
        <v>19</v>
      </c>
      <c r="M45" s="7">
        <f t="shared" si="6"/>
        <v>19</v>
      </c>
      <c r="N45" s="7">
        <f t="shared" si="7"/>
        <v>38</v>
      </c>
    </row>
    <row r="46" spans="2:17" ht="21" x14ac:dyDescent="0.2">
      <c r="B46" s="30" t="s">
        <v>33</v>
      </c>
      <c r="C46" s="62">
        <f>'خانه بهداشت غیرضمیمه غیر ایرانی'!C19</f>
        <v>13</v>
      </c>
      <c r="D46" s="62">
        <f>'خانه بهداشت غیرضمیمه غیر ایرانی'!D19</f>
        <v>9</v>
      </c>
      <c r="E46" s="62">
        <f>'خانه بهداشت غیرضمیمه غیر ایرانی'!E19</f>
        <v>22</v>
      </c>
      <c r="F46" s="62">
        <f>'خانه بهداشت غیرضمیمه غیر ایرانی'!F19</f>
        <v>2</v>
      </c>
      <c r="G46" s="62">
        <f>'خانه بهداشت غیرضمیمه غیر ایرانی'!G19</f>
        <v>1</v>
      </c>
      <c r="H46" s="7">
        <f>'خانه بهداشت غیرضمیمه غیر ایرانی'!H19</f>
        <v>3</v>
      </c>
      <c r="I46" s="62">
        <v>0</v>
      </c>
      <c r="J46" s="62">
        <v>0</v>
      </c>
      <c r="K46" s="7">
        <v>0</v>
      </c>
      <c r="L46" s="7">
        <f t="shared" si="5"/>
        <v>15</v>
      </c>
      <c r="M46" s="7">
        <f t="shared" si="6"/>
        <v>10</v>
      </c>
      <c r="N46" s="7">
        <f t="shared" si="7"/>
        <v>25</v>
      </c>
    </row>
    <row r="47" spans="2:17" ht="21" x14ac:dyDescent="0.2">
      <c r="B47" s="30" t="s">
        <v>34</v>
      </c>
      <c r="C47" s="62">
        <f>'خانه بهداشت غیرضمیمه غیر ایرانی'!C20</f>
        <v>5</v>
      </c>
      <c r="D47" s="62">
        <f>'خانه بهداشت غیرضمیمه غیر ایرانی'!D20</f>
        <v>4</v>
      </c>
      <c r="E47" s="62">
        <f>'خانه بهداشت غیرضمیمه غیر ایرانی'!E20</f>
        <v>9</v>
      </c>
      <c r="F47" s="62">
        <f>'خانه بهداشت غیرضمیمه غیر ایرانی'!F20</f>
        <v>0</v>
      </c>
      <c r="G47" s="62">
        <f>'خانه بهداشت غیرضمیمه غیر ایرانی'!G20</f>
        <v>0</v>
      </c>
      <c r="H47" s="7">
        <f>'خانه بهداشت غیرضمیمه غیر ایرانی'!H20</f>
        <v>0</v>
      </c>
      <c r="I47" s="62">
        <v>0</v>
      </c>
      <c r="J47" s="62">
        <v>0</v>
      </c>
      <c r="K47" s="7">
        <v>0</v>
      </c>
      <c r="L47" s="7">
        <f t="shared" si="5"/>
        <v>5</v>
      </c>
      <c r="M47" s="7">
        <f t="shared" si="6"/>
        <v>4</v>
      </c>
      <c r="N47" s="7">
        <f t="shared" si="7"/>
        <v>9</v>
      </c>
    </row>
    <row r="48" spans="2:17" ht="21" x14ac:dyDescent="0.2">
      <c r="B48" s="30" t="s">
        <v>35</v>
      </c>
      <c r="C48" s="62">
        <f>'خانه بهداشت غیرضمیمه غیر ایرانی'!C21</f>
        <v>7</v>
      </c>
      <c r="D48" s="62">
        <f>'خانه بهداشت غیرضمیمه غیر ایرانی'!D21</f>
        <v>7</v>
      </c>
      <c r="E48" s="62">
        <f>'خانه بهداشت غیرضمیمه غیر ایرانی'!E21</f>
        <v>14</v>
      </c>
      <c r="F48" s="62">
        <f>'خانه بهداشت غیرضمیمه غیر ایرانی'!F21</f>
        <v>0</v>
      </c>
      <c r="G48" s="62">
        <f>'خانه بهداشت غیرضمیمه غیر ایرانی'!G21</f>
        <v>0</v>
      </c>
      <c r="H48" s="7">
        <f>'خانه بهداشت غیرضمیمه غیر ایرانی'!H21</f>
        <v>0</v>
      </c>
      <c r="I48" s="62">
        <v>0</v>
      </c>
      <c r="J48" s="62">
        <v>0</v>
      </c>
      <c r="K48" s="7">
        <v>0</v>
      </c>
      <c r="L48" s="7">
        <f t="shared" si="5"/>
        <v>7</v>
      </c>
      <c r="M48" s="7">
        <f t="shared" si="6"/>
        <v>7</v>
      </c>
      <c r="N48" s="7">
        <f t="shared" si="7"/>
        <v>14</v>
      </c>
    </row>
    <row r="49" spans="2:14" ht="21" x14ac:dyDescent="0.2">
      <c r="B49" s="30" t="s">
        <v>36</v>
      </c>
      <c r="C49" s="62">
        <f>'خانه بهداشت غیرضمیمه غیر ایرانی'!C22</f>
        <v>6</v>
      </c>
      <c r="D49" s="62">
        <f>'خانه بهداشت غیرضمیمه غیر ایرانی'!D22</f>
        <v>8</v>
      </c>
      <c r="E49" s="62">
        <f>'خانه بهداشت غیرضمیمه غیر ایرانی'!E22</f>
        <v>14</v>
      </c>
      <c r="F49" s="62">
        <f>'خانه بهداشت غیرضمیمه غیر ایرانی'!F22</f>
        <v>0</v>
      </c>
      <c r="G49" s="62">
        <f>'خانه بهداشت غیرضمیمه غیر ایرانی'!G22</f>
        <v>0</v>
      </c>
      <c r="H49" s="7">
        <f>'خانه بهداشت غیرضمیمه غیر ایرانی'!H22</f>
        <v>0</v>
      </c>
      <c r="I49" s="62">
        <v>0</v>
      </c>
      <c r="J49" s="62">
        <v>0</v>
      </c>
      <c r="K49" s="7">
        <v>0</v>
      </c>
      <c r="L49" s="7">
        <f t="shared" si="5"/>
        <v>6</v>
      </c>
      <c r="M49" s="7">
        <f t="shared" si="6"/>
        <v>8</v>
      </c>
      <c r="N49" s="7">
        <f t="shared" si="7"/>
        <v>14</v>
      </c>
    </row>
    <row r="50" spans="2:14" ht="21" x14ac:dyDescent="0.2">
      <c r="B50" s="30" t="s">
        <v>37</v>
      </c>
      <c r="C50" s="62">
        <f>'خانه بهداشت غیرضمیمه غیر ایرانی'!C23</f>
        <v>9</v>
      </c>
      <c r="D50" s="62">
        <f>'خانه بهداشت غیرضمیمه غیر ایرانی'!D23</f>
        <v>4</v>
      </c>
      <c r="E50" s="62">
        <f>'خانه بهداشت غیرضمیمه غیر ایرانی'!E23</f>
        <v>13</v>
      </c>
      <c r="F50" s="62">
        <f>'خانه بهداشت غیرضمیمه غیر ایرانی'!F23</f>
        <v>0</v>
      </c>
      <c r="G50" s="62">
        <f>'خانه بهداشت غیرضمیمه غیر ایرانی'!G23</f>
        <v>0</v>
      </c>
      <c r="H50" s="7">
        <f>'خانه بهداشت غیرضمیمه غیر ایرانی'!H23</f>
        <v>0</v>
      </c>
      <c r="I50" s="62">
        <v>0</v>
      </c>
      <c r="J50" s="62">
        <v>0</v>
      </c>
      <c r="K50" s="7">
        <v>0</v>
      </c>
      <c r="L50" s="7">
        <f t="shared" si="5"/>
        <v>9</v>
      </c>
      <c r="M50" s="7">
        <f t="shared" si="6"/>
        <v>4</v>
      </c>
      <c r="N50" s="7">
        <f t="shared" si="7"/>
        <v>13</v>
      </c>
    </row>
    <row r="51" spans="2:14" ht="21" x14ac:dyDescent="0.2">
      <c r="B51" s="30" t="s">
        <v>38</v>
      </c>
      <c r="C51" s="62">
        <f>'خانه بهداشت غیرضمیمه غیر ایرانی'!C24</f>
        <v>3</v>
      </c>
      <c r="D51" s="62">
        <f>'خانه بهداشت غیرضمیمه غیر ایرانی'!D24</f>
        <v>5</v>
      </c>
      <c r="E51" s="62">
        <f>'خانه بهداشت غیرضمیمه غیر ایرانی'!E24</f>
        <v>8</v>
      </c>
      <c r="F51" s="62">
        <f>'خانه بهداشت غیرضمیمه غیر ایرانی'!F24</f>
        <v>0</v>
      </c>
      <c r="G51" s="62">
        <f>'خانه بهداشت غیرضمیمه غیر ایرانی'!G24</f>
        <v>0</v>
      </c>
      <c r="H51" s="7">
        <f>'خانه بهداشت غیرضمیمه غیر ایرانی'!H24</f>
        <v>0</v>
      </c>
      <c r="I51" s="62">
        <v>0</v>
      </c>
      <c r="J51" s="62">
        <v>0</v>
      </c>
      <c r="K51" s="7">
        <v>0</v>
      </c>
      <c r="L51" s="7">
        <f t="shared" si="5"/>
        <v>3</v>
      </c>
      <c r="M51" s="7">
        <f t="shared" si="6"/>
        <v>5</v>
      </c>
      <c r="N51" s="7">
        <f t="shared" si="7"/>
        <v>8</v>
      </c>
    </row>
    <row r="52" spans="2:14" ht="21" x14ac:dyDescent="0.2">
      <c r="B52" s="30" t="s">
        <v>39</v>
      </c>
      <c r="C52" s="62">
        <f>'خانه بهداشت غیرضمیمه غیر ایرانی'!C25</f>
        <v>5</v>
      </c>
      <c r="D52" s="62">
        <f>'خانه بهداشت غیرضمیمه غیر ایرانی'!D25</f>
        <v>6</v>
      </c>
      <c r="E52" s="62">
        <f>'خانه بهداشت غیرضمیمه غیر ایرانی'!E25</f>
        <v>11</v>
      </c>
      <c r="F52" s="62">
        <f>'خانه بهداشت غیرضمیمه غیر ایرانی'!F25</f>
        <v>0</v>
      </c>
      <c r="G52" s="62">
        <f>'خانه بهداشت غیرضمیمه غیر ایرانی'!G25</f>
        <v>0</v>
      </c>
      <c r="H52" s="7">
        <f>'خانه بهداشت غیرضمیمه غیر ایرانی'!H25</f>
        <v>0</v>
      </c>
      <c r="I52" s="62">
        <v>0</v>
      </c>
      <c r="J52" s="62">
        <v>0</v>
      </c>
      <c r="K52" s="7">
        <v>0</v>
      </c>
      <c r="L52" s="7">
        <f t="shared" si="5"/>
        <v>5</v>
      </c>
      <c r="M52" s="7">
        <f t="shared" si="6"/>
        <v>6</v>
      </c>
      <c r="N52" s="7">
        <f t="shared" si="7"/>
        <v>11</v>
      </c>
    </row>
    <row r="53" spans="2:14" ht="21" x14ac:dyDescent="0.2">
      <c r="B53" s="30" t="s">
        <v>40</v>
      </c>
      <c r="C53" s="62">
        <f>'خانه بهداشت غیرضمیمه غیر ایرانی'!C26</f>
        <v>0</v>
      </c>
      <c r="D53" s="62">
        <f>'خانه بهداشت غیرضمیمه غیر ایرانی'!D26</f>
        <v>1</v>
      </c>
      <c r="E53" s="62">
        <f>'خانه بهداشت غیرضمیمه غیر ایرانی'!E26</f>
        <v>1</v>
      </c>
      <c r="F53" s="62">
        <f>'خانه بهداشت غیرضمیمه غیر ایرانی'!F26</f>
        <v>0</v>
      </c>
      <c r="G53" s="62">
        <f>'خانه بهداشت غیرضمیمه غیر ایرانی'!G26</f>
        <v>0</v>
      </c>
      <c r="H53" s="7">
        <f>'خانه بهداشت غیرضمیمه غیر ایرانی'!H26</f>
        <v>0</v>
      </c>
      <c r="I53" s="62">
        <v>0</v>
      </c>
      <c r="J53" s="62">
        <v>0</v>
      </c>
      <c r="K53" s="7">
        <v>0</v>
      </c>
      <c r="L53" s="7">
        <f t="shared" si="5"/>
        <v>0</v>
      </c>
      <c r="M53" s="7">
        <f t="shared" si="6"/>
        <v>1</v>
      </c>
      <c r="N53" s="7">
        <f t="shared" si="7"/>
        <v>1</v>
      </c>
    </row>
    <row r="54" spans="2:14" ht="21" x14ac:dyDescent="0.2">
      <c r="B54" s="30" t="s">
        <v>41</v>
      </c>
      <c r="C54" s="62">
        <f>'خانه بهداشت غیرضمیمه غیر ایرانی'!C27</f>
        <v>2</v>
      </c>
      <c r="D54" s="62">
        <f>'خانه بهداشت غیرضمیمه غیر ایرانی'!D27</f>
        <v>2</v>
      </c>
      <c r="E54" s="62">
        <f>'خانه بهداشت غیرضمیمه غیر ایرانی'!E27</f>
        <v>4</v>
      </c>
      <c r="F54" s="62">
        <f>'خانه بهداشت غیرضمیمه غیر ایرانی'!F27</f>
        <v>0</v>
      </c>
      <c r="G54" s="62">
        <f>'خانه بهداشت غیرضمیمه غیر ایرانی'!G27</f>
        <v>0</v>
      </c>
      <c r="H54" s="7">
        <f>'خانه بهداشت غیرضمیمه غیر ایرانی'!H27</f>
        <v>0</v>
      </c>
      <c r="I54" s="62">
        <v>0</v>
      </c>
      <c r="J54" s="62">
        <v>0</v>
      </c>
      <c r="K54" s="7">
        <v>0</v>
      </c>
      <c r="L54" s="7">
        <f t="shared" si="5"/>
        <v>2</v>
      </c>
      <c r="M54" s="7">
        <f t="shared" si="6"/>
        <v>2</v>
      </c>
      <c r="N54" s="7">
        <f t="shared" si="7"/>
        <v>4</v>
      </c>
    </row>
    <row r="55" spans="2:14" ht="21.75" thickBot="1" x14ac:dyDescent="0.25">
      <c r="B55" s="32" t="s">
        <v>42</v>
      </c>
      <c r="C55" s="62">
        <f>'خانه بهداشت غیرضمیمه غیر ایرانی'!C28</f>
        <v>2</v>
      </c>
      <c r="D55" s="62">
        <f>'خانه بهداشت غیرضمیمه غیر ایرانی'!D28</f>
        <v>3</v>
      </c>
      <c r="E55" s="62">
        <f>'خانه بهداشت غیرضمیمه غیر ایرانی'!E28</f>
        <v>5</v>
      </c>
      <c r="F55" s="62">
        <f>'خانه بهداشت غیرضمیمه غیر ایرانی'!F28</f>
        <v>0</v>
      </c>
      <c r="G55" s="62">
        <f>'خانه بهداشت غیرضمیمه غیر ایرانی'!G28</f>
        <v>0</v>
      </c>
      <c r="H55" s="7">
        <f>'خانه بهداشت غیرضمیمه غیر ایرانی'!H28</f>
        <v>0</v>
      </c>
      <c r="I55" s="62">
        <v>0</v>
      </c>
      <c r="J55" s="62">
        <v>0</v>
      </c>
      <c r="K55" s="7">
        <v>0</v>
      </c>
      <c r="L55" s="7">
        <f t="shared" si="5"/>
        <v>2</v>
      </c>
      <c r="M55" s="7">
        <f t="shared" si="6"/>
        <v>3</v>
      </c>
      <c r="N55" s="7">
        <f t="shared" si="7"/>
        <v>5</v>
      </c>
    </row>
    <row r="56" spans="2:14" ht="21.75" thickBot="1" x14ac:dyDescent="0.25">
      <c r="B56" s="16" t="s">
        <v>11</v>
      </c>
      <c r="C56" s="7">
        <f>'خانه بهداشت غیرضمیمه غیر ایرانی'!C29</f>
        <v>301</v>
      </c>
      <c r="D56" s="7">
        <f>'خانه بهداشت غیرضمیمه غیر ایرانی'!D29</f>
        <v>280</v>
      </c>
      <c r="E56" s="7">
        <f>'خانه بهداشت غیرضمیمه غیر ایرانی'!E29</f>
        <v>581</v>
      </c>
      <c r="F56" s="7">
        <f>'خانه بهداشت غیرضمیمه غیر ایرانی'!F29</f>
        <v>14</v>
      </c>
      <c r="G56" s="7">
        <f>'خانه بهداشت غیرضمیمه غیر ایرانی'!G29</f>
        <v>13</v>
      </c>
      <c r="H56" s="7">
        <f>'خانه بهداشت غیرضمیمه غیر ایرانی'!H29</f>
        <v>27</v>
      </c>
      <c r="I56" s="7">
        <v>0</v>
      </c>
      <c r="J56" s="7">
        <v>0</v>
      </c>
      <c r="K56" s="7">
        <v>0</v>
      </c>
      <c r="L56" s="7">
        <f>C56+F56+I56</f>
        <v>315</v>
      </c>
      <c r="M56" s="7">
        <f t="shared" si="6"/>
        <v>293</v>
      </c>
      <c r="N56" s="7">
        <f t="shared" si="7"/>
        <v>608</v>
      </c>
    </row>
    <row r="57" spans="2:14" ht="15" thickBot="1" x14ac:dyDescent="0.25">
      <c r="I57" s="20"/>
    </row>
    <row r="58" spans="2:14" ht="21" x14ac:dyDescent="0.2">
      <c r="B58" s="306" t="s">
        <v>152</v>
      </c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8"/>
    </row>
    <row r="59" spans="2:14" ht="21.75" thickBot="1" x14ac:dyDescent="0.25">
      <c r="B59" s="309" t="s">
        <v>49</v>
      </c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1"/>
    </row>
    <row r="60" spans="2:14" ht="21" x14ac:dyDescent="0.2">
      <c r="B60" s="312" t="s">
        <v>17</v>
      </c>
      <c r="C60" s="306" t="s">
        <v>18</v>
      </c>
      <c r="D60" s="307"/>
      <c r="E60" s="314" t="s">
        <v>1</v>
      </c>
      <c r="F60" s="316" t="s">
        <v>19</v>
      </c>
      <c r="G60" s="307"/>
      <c r="H60" s="317" t="s">
        <v>3</v>
      </c>
      <c r="I60" s="312" t="s">
        <v>20</v>
      </c>
      <c r="J60" s="316"/>
      <c r="K60" s="314" t="s">
        <v>5</v>
      </c>
      <c r="L60" s="306" t="s">
        <v>6</v>
      </c>
      <c r="M60" s="307" t="s">
        <v>7</v>
      </c>
      <c r="N60" s="308" t="s">
        <v>8</v>
      </c>
    </row>
    <row r="61" spans="2:14" ht="21.75" thickBot="1" x14ac:dyDescent="0.25">
      <c r="B61" s="313"/>
      <c r="C61" s="3" t="s">
        <v>9</v>
      </c>
      <c r="D61" s="2" t="s">
        <v>10</v>
      </c>
      <c r="E61" s="315"/>
      <c r="F61" s="1" t="s">
        <v>9</v>
      </c>
      <c r="G61" s="2" t="s">
        <v>10</v>
      </c>
      <c r="H61" s="318"/>
      <c r="I61" s="3" t="s">
        <v>9</v>
      </c>
      <c r="J61" s="2" t="s">
        <v>10</v>
      </c>
      <c r="K61" s="315"/>
      <c r="L61" s="319"/>
      <c r="M61" s="320"/>
      <c r="N61" s="321"/>
    </row>
    <row r="62" spans="2:14" ht="21" x14ac:dyDescent="0.2">
      <c r="B62" s="21" t="s">
        <v>21</v>
      </c>
      <c r="C62" s="39">
        <f>C6+C34</f>
        <v>8</v>
      </c>
      <c r="D62" s="39">
        <f t="shared" ref="D62:N62" si="8">D6+D34</f>
        <v>6</v>
      </c>
      <c r="E62" s="223">
        <f t="shared" si="8"/>
        <v>14</v>
      </c>
      <c r="F62" s="39">
        <f t="shared" si="8"/>
        <v>1</v>
      </c>
      <c r="G62" s="39">
        <f t="shared" si="8"/>
        <v>1</v>
      </c>
      <c r="H62" s="223">
        <f t="shared" si="8"/>
        <v>2</v>
      </c>
      <c r="I62" s="39">
        <f t="shared" si="8"/>
        <v>0</v>
      </c>
      <c r="J62" s="39">
        <f t="shared" si="8"/>
        <v>0</v>
      </c>
      <c r="K62" s="223">
        <f t="shared" si="8"/>
        <v>0</v>
      </c>
      <c r="L62" s="223">
        <f t="shared" si="8"/>
        <v>9</v>
      </c>
      <c r="M62" s="223">
        <f t="shared" si="8"/>
        <v>7</v>
      </c>
      <c r="N62" s="223">
        <f t="shared" si="8"/>
        <v>16</v>
      </c>
    </row>
    <row r="63" spans="2:14" ht="21" x14ac:dyDescent="0.2">
      <c r="B63" s="30" t="s">
        <v>22</v>
      </c>
      <c r="C63" s="39">
        <f t="shared" ref="C63:N84" si="9">C7+C35</f>
        <v>82</v>
      </c>
      <c r="D63" s="39">
        <f t="shared" si="9"/>
        <v>66</v>
      </c>
      <c r="E63" s="223">
        <f t="shared" si="9"/>
        <v>148</v>
      </c>
      <c r="F63" s="39">
        <f t="shared" si="9"/>
        <v>5</v>
      </c>
      <c r="G63" s="39">
        <f t="shared" si="9"/>
        <v>6</v>
      </c>
      <c r="H63" s="223">
        <f t="shared" si="9"/>
        <v>11</v>
      </c>
      <c r="I63" s="39">
        <f t="shared" si="9"/>
        <v>0</v>
      </c>
      <c r="J63" s="39">
        <f t="shared" si="9"/>
        <v>0</v>
      </c>
      <c r="K63" s="223">
        <f t="shared" si="9"/>
        <v>0</v>
      </c>
      <c r="L63" s="223">
        <f t="shared" si="9"/>
        <v>87</v>
      </c>
      <c r="M63" s="223">
        <f t="shared" si="9"/>
        <v>72</v>
      </c>
      <c r="N63" s="223">
        <f t="shared" si="9"/>
        <v>159</v>
      </c>
    </row>
    <row r="64" spans="2:14" ht="21" x14ac:dyDescent="0.2">
      <c r="B64" s="30" t="s">
        <v>23</v>
      </c>
      <c r="C64" s="39">
        <f t="shared" si="9"/>
        <v>402</v>
      </c>
      <c r="D64" s="39">
        <f t="shared" si="9"/>
        <v>390</v>
      </c>
      <c r="E64" s="223">
        <f t="shared" si="9"/>
        <v>792</v>
      </c>
      <c r="F64" s="39">
        <f t="shared" si="9"/>
        <v>37</v>
      </c>
      <c r="G64" s="39">
        <f t="shared" si="9"/>
        <v>23</v>
      </c>
      <c r="H64" s="223">
        <f t="shared" si="9"/>
        <v>60</v>
      </c>
      <c r="I64" s="39">
        <f t="shared" si="9"/>
        <v>0</v>
      </c>
      <c r="J64" s="39">
        <f t="shared" si="9"/>
        <v>0</v>
      </c>
      <c r="K64" s="223">
        <f t="shared" si="9"/>
        <v>0</v>
      </c>
      <c r="L64" s="223">
        <f t="shared" si="9"/>
        <v>439</v>
      </c>
      <c r="M64" s="223">
        <f t="shared" si="9"/>
        <v>413</v>
      </c>
      <c r="N64" s="223">
        <f t="shared" si="9"/>
        <v>852</v>
      </c>
    </row>
    <row r="65" spans="2:14" ht="21" x14ac:dyDescent="0.2">
      <c r="B65" s="30" t="s">
        <v>24</v>
      </c>
      <c r="C65" s="39">
        <f t="shared" si="9"/>
        <v>262</v>
      </c>
      <c r="D65" s="39">
        <f t="shared" si="9"/>
        <v>244</v>
      </c>
      <c r="E65" s="223">
        <f t="shared" si="9"/>
        <v>506</v>
      </c>
      <c r="F65" s="39">
        <f t="shared" si="9"/>
        <v>16</v>
      </c>
      <c r="G65" s="39">
        <f t="shared" si="9"/>
        <v>15</v>
      </c>
      <c r="H65" s="223">
        <f t="shared" si="9"/>
        <v>31</v>
      </c>
      <c r="I65" s="39">
        <f t="shared" si="9"/>
        <v>0</v>
      </c>
      <c r="J65" s="39">
        <f t="shared" si="9"/>
        <v>0</v>
      </c>
      <c r="K65" s="223">
        <f t="shared" si="9"/>
        <v>0</v>
      </c>
      <c r="L65" s="223">
        <f t="shared" si="9"/>
        <v>278</v>
      </c>
      <c r="M65" s="223">
        <f t="shared" si="9"/>
        <v>259</v>
      </c>
      <c r="N65" s="223">
        <f t="shared" si="9"/>
        <v>537</v>
      </c>
    </row>
    <row r="66" spans="2:14" ht="21" x14ac:dyDescent="0.2">
      <c r="B66" s="30" t="s">
        <v>25</v>
      </c>
      <c r="C66" s="39">
        <f t="shared" si="9"/>
        <v>402</v>
      </c>
      <c r="D66" s="39">
        <f t="shared" si="9"/>
        <v>416</v>
      </c>
      <c r="E66" s="223">
        <f t="shared" si="9"/>
        <v>818</v>
      </c>
      <c r="F66" s="39">
        <f t="shared" si="9"/>
        <v>30</v>
      </c>
      <c r="G66" s="39">
        <f t="shared" si="9"/>
        <v>32</v>
      </c>
      <c r="H66" s="223">
        <f t="shared" si="9"/>
        <v>62</v>
      </c>
      <c r="I66" s="39">
        <f t="shared" si="9"/>
        <v>0</v>
      </c>
      <c r="J66" s="39">
        <f t="shared" si="9"/>
        <v>0</v>
      </c>
      <c r="K66" s="223">
        <f t="shared" si="9"/>
        <v>0</v>
      </c>
      <c r="L66" s="223">
        <f t="shared" si="9"/>
        <v>432</v>
      </c>
      <c r="M66" s="223">
        <f t="shared" si="9"/>
        <v>448</v>
      </c>
      <c r="N66" s="223">
        <f t="shared" si="9"/>
        <v>880</v>
      </c>
    </row>
    <row r="67" spans="2:14" ht="21" x14ac:dyDescent="0.2">
      <c r="B67" s="30" t="s">
        <v>26</v>
      </c>
      <c r="C67" s="39">
        <f t="shared" si="9"/>
        <v>568</v>
      </c>
      <c r="D67" s="39">
        <f t="shared" si="9"/>
        <v>552</v>
      </c>
      <c r="E67" s="223">
        <f t="shared" si="9"/>
        <v>1120</v>
      </c>
      <c r="F67" s="39">
        <f t="shared" si="9"/>
        <v>32</v>
      </c>
      <c r="G67" s="39">
        <f t="shared" si="9"/>
        <v>27</v>
      </c>
      <c r="H67" s="223">
        <f t="shared" si="9"/>
        <v>59</v>
      </c>
      <c r="I67" s="39">
        <f t="shared" si="9"/>
        <v>0</v>
      </c>
      <c r="J67" s="39">
        <f t="shared" si="9"/>
        <v>0</v>
      </c>
      <c r="K67" s="223">
        <f t="shared" si="9"/>
        <v>0</v>
      </c>
      <c r="L67" s="223">
        <f t="shared" si="9"/>
        <v>600</v>
      </c>
      <c r="M67" s="223">
        <f t="shared" si="9"/>
        <v>579</v>
      </c>
      <c r="N67" s="223">
        <f t="shared" si="9"/>
        <v>1179</v>
      </c>
    </row>
    <row r="68" spans="2:14" ht="21" x14ac:dyDescent="0.2">
      <c r="B68" s="30" t="s">
        <v>27</v>
      </c>
      <c r="C68" s="39">
        <f t="shared" si="9"/>
        <v>378</v>
      </c>
      <c r="D68" s="39">
        <f t="shared" si="9"/>
        <v>309</v>
      </c>
      <c r="E68" s="223">
        <f t="shared" si="9"/>
        <v>687</v>
      </c>
      <c r="F68" s="39">
        <f t="shared" si="9"/>
        <v>16</v>
      </c>
      <c r="G68" s="39">
        <f t="shared" si="9"/>
        <v>17</v>
      </c>
      <c r="H68" s="223">
        <f t="shared" si="9"/>
        <v>33</v>
      </c>
      <c r="I68" s="39">
        <f t="shared" si="9"/>
        <v>0</v>
      </c>
      <c r="J68" s="39">
        <f t="shared" si="9"/>
        <v>0</v>
      </c>
      <c r="K68" s="223">
        <f t="shared" si="9"/>
        <v>0</v>
      </c>
      <c r="L68" s="223">
        <f t="shared" si="9"/>
        <v>394</v>
      </c>
      <c r="M68" s="223">
        <f t="shared" si="9"/>
        <v>326</v>
      </c>
      <c r="N68" s="223">
        <f t="shared" si="9"/>
        <v>720</v>
      </c>
    </row>
    <row r="69" spans="2:14" ht="21" x14ac:dyDescent="0.2">
      <c r="B69" s="30" t="s">
        <v>28</v>
      </c>
      <c r="C69" s="39">
        <f t="shared" si="9"/>
        <v>200</v>
      </c>
      <c r="D69" s="39">
        <f t="shared" si="9"/>
        <v>168</v>
      </c>
      <c r="E69" s="223">
        <f t="shared" si="9"/>
        <v>368</v>
      </c>
      <c r="F69" s="39">
        <f t="shared" si="9"/>
        <v>15</v>
      </c>
      <c r="G69" s="39">
        <f t="shared" si="9"/>
        <v>7</v>
      </c>
      <c r="H69" s="223">
        <f t="shared" si="9"/>
        <v>22</v>
      </c>
      <c r="I69" s="39">
        <f t="shared" si="9"/>
        <v>0</v>
      </c>
      <c r="J69" s="39">
        <f t="shared" si="9"/>
        <v>0</v>
      </c>
      <c r="K69" s="223">
        <f t="shared" si="9"/>
        <v>0</v>
      </c>
      <c r="L69" s="223">
        <f t="shared" si="9"/>
        <v>215</v>
      </c>
      <c r="M69" s="223">
        <f t="shared" si="9"/>
        <v>175</v>
      </c>
      <c r="N69" s="223">
        <f t="shared" si="9"/>
        <v>390</v>
      </c>
    </row>
    <row r="70" spans="2:14" ht="21" x14ac:dyDescent="0.2">
      <c r="B70" s="30" t="s">
        <v>29</v>
      </c>
      <c r="C70" s="39">
        <f t="shared" si="9"/>
        <v>463</v>
      </c>
      <c r="D70" s="39">
        <f t="shared" si="9"/>
        <v>398</v>
      </c>
      <c r="E70" s="223">
        <f t="shared" si="9"/>
        <v>861</v>
      </c>
      <c r="F70" s="39">
        <f t="shared" si="9"/>
        <v>22</v>
      </c>
      <c r="G70" s="39">
        <f t="shared" si="9"/>
        <v>25</v>
      </c>
      <c r="H70" s="223">
        <f t="shared" si="9"/>
        <v>47</v>
      </c>
      <c r="I70" s="39">
        <f t="shared" si="9"/>
        <v>0</v>
      </c>
      <c r="J70" s="39">
        <f t="shared" si="9"/>
        <v>0</v>
      </c>
      <c r="K70" s="223">
        <f t="shared" si="9"/>
        <v>0</v>
      </c>
      <c r="L70" s="223">
        <f t="shared" si="9"/>
        <v>485</v>
      </c>
      <c r="M70" s="223">
        <f t="shared" si="9"/>
        <v>423</v>
      </c>
      <c r="N70" s="223">
        <f t="shared" si="9"/>
        <v>908</v>
      </c>
    </row>
    <row r="71" spans="2:14" ht="21" x14ac:dyDescent="0.2">
      <c r="B71" s="30" t="s">
        <v>30</v>
      </c>
      <c r="C71" s="39">
        <f t="shared" si="9"/>
        <v>487</v>
      </c>
      <c r="D71" s="39">
        <f t="shared" si="9"/>
        <v>458</v>
      </c>
      <c r="E71" s="223">
        <f t="shared" si="9"/>
        <v>945</v>
      </c>
      <c r="F71" s="39">
        <f t="shared" si="9"/>
        <v>23</v>
      </c>
      <c r="G71" s="39">
        <f t="shared" si="9"/>
        <v>23</v>
      </c>
      <c r="H71" s="223">
        <f t="shared" si="9"/>
        <v>46</v>
      </c>
      <c r="I71" s="39">
        <f t="shared" si="9"/>
        <v>0</v>
      </c>
      <c r="J71" s="39">
        <f t="shared" si="9"/>
        <v>0</v>
      </c>
      <c r="K71" s="223">
        <f t="shared" si="9"/>
        <v>0</v>
      </c>
      <c r="L71" s="223">
        <f t="shared" si="9"/>
        <v>510</v>
      </c>
      <c r="M71" s="223">
        <f t="shared" si="9"/>
        <v>481</v>
      </c>
      <c r="N71" s="223">
        <f t="shared" si="9"/>
        <v>991</v>
      </c>
    </row>
    <row r="72" spans="2:14" ht="21" x14ac:dyDescent="0.2">
      <c r="B72" s="30" t="s">
        <v>31</v>
      </c>
      <c r="C72" s="39">
        <f t="shared" si="9"/>
        <v>612</v>
      </c>
      <c r="D72" s="39">
        <f t="shared" si="9"/>
        <v>560</v>
      </c>
      <c r="E72" s="223">
        <f t="shared" si="9"/>
        <v>1172</v>
      </c>
      <c r="F72" s="39">
        <f t="shared" si="9"/>
        <v>49</v>
      </c>
      <c r="G72" s="39">
        <f t="shared" si="9"/>
        <v>28</v>
      </c>
      <c r="H72" s="223">
        <f t="shared" si="9"/>
        <v>77</v>
      </c>
      <c r="I72" s="39">
        <f t="shared" si="9"/>
        <v>0</v>
      </c>
      <c r="J72" s="39">
        <f t="shared" si="9"/>
        <v>0</v>
      </c>
      <c r="K72" s="223">
        <f t="shared" si="9"/>
        <v>0</v>
      </c>
      <c r="L72" s="223">
        <f t="shared" si="9"/>
        <v>661</v>
      </c>
      <c r="M72" s="223">
        <f t="shared" si="9"/>
        <v>588</v>
      </c>
      <c r="N72" s="223">
        <f t="shared" si="9"/>
        <v>1249</v>
      </c>
    </row>
    <row r="73" spans="2:14" ht="21" x14ac:dyDescent="0.2">
      <c r="B73" s="30" t="s">
        <v>32</v>
      </c>
      <c r="C73" s="39">
        <f t="shared" si="9"/>
        <v>752</v>
      </c>
      <c r="D73" s="39">
        <f t="shared" si="9"/>
        <v>700</v>
      </c>
      <c r="E73" s="223">
        <f t="shared" si="9"/>
        <v>1452</v>
      </c>
      <c r="F73" s="39">
        <f t="shared" si="9"/>
        <v>38</v>
      </c>
      <c r="G73" s="39">
        <f t="shared" si="9"/>
        <v>30</v>
      </c>
      <c r="H73" s="223">
        <f t="shared" si="9"/>
        <v>68</v>
      </c>
      <c r="I73" s="39">
        <f t="shared" si="9"/>
        <v>0</v>
      </c>
      <c r="J73" s="39">
        <f t="shared" si="9"/>
        <v>0</v>
      </c>
      <c r="K73" s="223">
        <f t="shared" si="9"/>
        <v>0</v>
      </c>
      <c r="L73" s="223">
        <f t="shared" si="9"/>
        <v>790</v>
      </c>
      <c r="M73" s="223">
        <f t="shared" si="9"/>
        <v>730</v>
      </c>
      <c r="N73" s="223">
        <f t="shared" si="9"/>
        <v>1520</v>
      </c>
    </row>
    <row r="74" spans="2:14" ht="21" x14ac:dyDescent="0.2">
      <c r="B74" s="30" t="s">
        <v>33</v>
      </c>
      <c r="C74" s="39">
        <f t="shared" si="9"/>
        <v>636</v>
      </c>
      <c r="D74" s="39">
        <f t="shared" si="9"/>
        <v>592</v>
      </c>
      <c r="E74" s="223">
        <f t="shared" si="9"/>
        <v>1228</v>
      </c>
      <c r="F74" s="39">
        <f t="shared" si="9"/>
        <v>31</v>
      </c>
      <c r="G74" s="39">
        <f t="shared" si="9"/>
        <v>36</v>
      </c>
      <c r="H74" s="223">
        <f t="shared" si="9"/>
        <v>67</v>
      </c>
      <c r="I74" s="39">
        <f t="shared" si="9"/>
        <v>0</v>
      </c>
      <c r="J74" s="39">
        <f t="shared" si="9"/>
        <v>0</v>
      </c>
      <c r="K74" s="223">
        <f t="shared" si="9"/>
        <v>0</v>
      </c>
      <c r="L74" s="223">
        <f t="shared" si="9"/>
        <v>667</v>
      </c>
      <c r="M74" s="223">
        <f t="shared" si="9"/>
        <v>628</v>
      </c>
      <c r="N74" s="223">
        <f t="shared" si="9"/>
        <v>1295</v>
      </c>
    </row>
    <row r="75" spans="2:14" ht="21" x14ac:dyDescent="0.2">
      <c r="B75" s="30" t="s">
        <v>34</v>
      </c>
      <c r="C75" s="39">
        <f t="shared" si="9"/>
        <v>587</v>
      </c>
      <c r="D75" s="39">
        <f t="shared" si="9"/>
        <v>504</v>
      </c>
      <c r="E75" s="223">
        <f t="shared" si="9"/>
        <v>1091</v>
      </c>
      <c r="F75" s="39">
        <f t="shared" si="9"/>
        <v>30</v>
      </c>
      <c r="G75" s="39">
        <f t="shared" si="9"/>
        <v>27</v>
      </c>
      <c r="H75" s="223">
        <f t="shared" si="9"/>
        <v>57</v>
      </c>
      <c r="I75" s="39">
        <f t="shared" si="9"/>
        <v>0</v>
      </c>
      <c r="J75" s="39">
        <f t="shared" si="9"/>
        <v>0</v>
      </c>
      <c r="K75" s="223">
        <f t="shared" si="9"/>
        <v>0</v>
      </c>
      <c r="L75" s="223">
        <f t="shared" si="9"/>
        <v>617</v>
      </c>
      <c r="M75" s="223">
        <f t="shared" si="9"/>
        <v>531</v>
      </c>
      <c r="N75" s="223">
        <f t="shared" si="9"/>
        <v>1148</v>
      </c>
    </row>
    <row r="76" spans="2:14" ht="21" x14ac:dyDescent="0.2">
      <c r="B76" s="30" t="s">
        <v>35</v>
      </c>
      <c r="C76" s="39">
        <f t="shared" si="9"/>
        <v>527</v>
      </c>
      <c r="D76" s="39">
        <f t="shared" si="9"/>
        <v>459</v>
      </c>
      <c r="E76" s="223">
        <f t="shared" si="9"/>
        <v>986</v>
      </c>
      <c r="F76" s="39">
        <f t="shared" si="9"/>
        <v>21</v>
      </c>
      <c r="G76" s="39">
        <f t="shared" si="9"/>
        <v>22</v>
      </c>
      <c r="H76" s="223">
        <f t="shared" si="9"/>
        <v>43</v>
      </c>
      <c r="I76" s="39">
        <f t="shared" si="9"/>
        <v>0</v>
      </c>
      <c r="J76" s="39">
        <f t="shared" si="9"/>
        <v>0</v>
      </c>
      <c r="K76" s="223">
        <f t="shared" si="9"/>
        <v>0</v>
      </c>
      <c r="L76" s="223">
        <f t="shared" si="9"/>
        <v>548</v>
      </c>
      <c r="M76" s="223">
        <f t="shared" si="9"/>
        <v>481</v>
      </c>
      <c r="N76" s="223">
        <f t="shared" si="9"/>
        <v>1029</v>
      </c>
    </row>
    <row r="77" spans="2:14" ht="21" x14ac:dyDescent="0.2">
      <c r="B77" s="30" t="s">
        <v>36</v>
      </c>
      <c r="C77" s="39">
        <f t="shared" si="9"/>
        <v>416</v>
      </c>
      <c r="D77" s="39">
        <f t="shared" si="9"/>
        <v>389</v>
      </c>
      <c r="E77" s="223">
        <f t="shared" si="9"/>
        <v>805</v>
      </c>
      <c r="F77" s="39">
        <f t="shared" si="9"/>
        <v>23</v>
      </c>
      <c r="G77" s="39">
        <f t="shared" si="9"/>
        <v>22</v>
      </c>
      <c r="H77" s="223">
        <f t="shared" si="9"/>
        <v>45</v>
      </c>
      <c r="I77" s="39">
        <f t="shared" si="9"/>
        <v>0</v>
      </c>
      <c r="J77" s="39">
        <f t="shared" si="9"/>
        <v>0</v>
      </c>
      <c r="K77" s="223">
        <f t="shared" si="9"/>
        <v>0</v>
      </c>
      <c r="L77" s="223">
        <f t="shared" si="9"/>
        <v>439</v>
      </c>
      <c r="M77" s="223">
        <f t="shared" si="9"/>
        <v>411</v>
      </c>
      <c r="N77" s="223">
        <f t="shared" si="9"/>
        <v>850</v>
      </c>
    </row>
    <row r="78" spans="2:14" ht="21" x14ac:dyDescent="0.2">
      <c r="B78" s="30" t="s">
        <v>37</v>
      </c>
      <c r="C78" s="39">
        <f t="shared" si="9"/>
        <v>282</v>
      </c>
      <c r="D78" s="39">
        <f t="shared" si="9"/>
        <v>286</v>
      </c>
      <c r="E78" s="223">
        <f t="shared" si="9"/>
        <v>568</v>
      </c>
      <c r="F78" s="39">
        <f t="shared" si="9"/>
        <v>16</v>
      </c>
      <c r="G78" s="39">
        <f t="shared" si="9"/>
        <v>16</v>
      </c>
      <c r="H78" s="223">
        <f t="shared" si="9"/>
        <v>32</v>
      </c>
      <c r="I78" s="39">
        <f t="shared" si="9"/>
        <v>0</v>
      </c>
      <c r="J78" s="39">
        <f t="shared" si="9"/>
        <v>0</v>
      </c>
      <c r="K78" s="223">
        <f t="shared" si="9"/>
        <v>0</v>
      </c>
      <c r="L78" s="223">
        <f t="shared" si="9"/>
        <v>298</v>
      </c>
      <c r="M78" s="223">
        <f t="shared" si="9"/>
        <v>302</v>
      </c>
      <c r="N78" s="223">
        <f t="shared" si="9"/>
        <v>600</v>
      </c>
    </row>
    <row r="79" spans="2:14" ht="21" x14ac:dyDescent="0.2">
      <c r="B79" s="30" t="s">
        <v>38</v>
      </c>
      <c r="C79" s="39">
        <f t="shared" si="9"/>
        <v>188</v>
      </c>
      <c r="D79" s="39">
        <f t="shared" si="9"/>
        <v>199</v>
      </c>
      <c r="E79" s="223">
        <f t="shared" si="9"/>
        <v>387</v>
      </c>
      <c r="F79" s="39">
        <f t="shared" si="9"/>
        <v>13</v>
      </c>
      <c r="G79" s="39">
        <f t="shared" si="9"/>
        <v>14</v>
      </c>
      <c r="H79" s="223">
        <f t="shared" si="9"/>
        <v>27</v>
      </c>
      <c r="I79" s="39">
        <f t="shared" si="9"/>
        <v>0</v>
      </c>
      <c r="J79" s="39">
        <f t="shared" si="9"/>
        <v>0</v>
      </c>
      <c r="K79" s="223">
        <f t="shared" si="9"/>
        <v>0</v>
      </c>
      <c r="L79" s="223">
        <f t="shared" si="9"/>
        <v>201</v>
      </c>
      <c r="M79" s="223">
        <f t="shared" si="9"/>
        <v>213</v>
      </c>
      <c r="N79" s="223">
        <f t="shared" si="9"/>
        <v>414</v>
      </c>
    </row>
    <row r="80" spans="2:14" ht="21" x14ac:dyDescent="0.2">
      <c r="B80" s="30" t="s">
        <v>39</v>
      </c>
      <c r="C80" s="39">
        <f t="shared" si="9"/>
        <v>117</v>
      </c>
      <c r="D80" s="39">
        <f t="shared" si="9"/>
        <v>170</v>
      </c>
      <c r="E80" s="223">
        <f t="shared" si="9"/>
        <v>287</v>
      </c>
      <c r="F80" s="39">
        <f t="shared" si="9"/>
        <v>9</v>
      </c>
      <c r="G80" s="39">
        <f t="shared" si="9"/>
        <v>7</v>
      </c>
      <c r="H80" s="223">
        <f t="shared" si="9"/>
        <v>16</v>
      </c>
      <c r="I80" s="39">
        <f t="shared" si="9"/>
        <v>0</v>
      </c>
      <c r="J80" s="39">
        <f t="shared" si="9"/>
        <v>0</v>
      </c>
      <c r="K80" s="223">
        <f t="shared" si="9"/>
        <v>0</v>
      </c>
      <c r="L80" s="223">
        <f t="shared" si="9"/>
        <v>126</v>
      </c>
      <c r="M80" s="223">
        <f t="shared" si="9"/>
        <v>177</v>
      </c>
      <c r="N80" s="223">
        <f t="shared" si="9"/>
        <v>303</v>
      </c>
    </row>
    <row r="81" spans="2:14" ht="21" x14ac:dyDescent="0.2">
      <c r="B81" s="30" t="s">
        <v>40</v>
      </c>
      <c r="C81" s="39">
        <f t="shared" si="9"/>
        <v>72</v>
      </c>
      <c r="D81" s="39">
        <f t="shared" si="9"/>
        <v>112</v>
      </c>
      <c r="E81" s="223">
        <f t="shared" si="9"/>
        <v>184</v>
      </c>
      <c r="F81" s="39">
        <f t="shared" si="9"/>
        <v>5</v>
      </c>
      <c r="G81" s="39">
        <f t="shared" si="9"/>
        <v>5</v>
      </c>
      <c r="H81" s="223">
        <f t="shared" si="9"/>
        <v>10</v>
      </c>
      <c r="I81" s="39">
        <f t="shared" si="9"/>
        <v>0</v>
      </c>
      <c r="J81" s="39">
        <f t="shared" si="9"/>
        <v>0</v>
      </c>
      <c r="K81" s="223">
        <f t="shared" si="9"/>
        <v>0</v>
      </c>
      <c r="L81" s="223">
        <f t="shared" si="9"/>
        <v>77</v>
      </c>
      <c r="M81" s="223">
        <f t="shared" si="9"/>
        <v>117</v>
      </c>
      <c r="N81" s="223">
        <f t="shared" si="9"/>
        <v>194</v>
      </c>
    </row>
    <row r="82" spans="2:14" ht="21" x14ac:dyDescent="0.2">
      <c r="B82" s="30" t="s">
        <v>41</v>
      </c>
      <c r="C82" s="39">
        <f t="shared" si="9"/>
        <v>80</v>
      </c>
      <c r="D82" s="39">
        <f t="shared" si="9"/>
        <v>61</v>
      </c>
      <c r="E82" s="223">
        <f t="shared" si="9"/>
        <v>141</v>
      </c>
      <c r="F82" s="39">
        <f t="shared" si="9"/>
        <v>5</v>
      </c>
      <c r="G82" s="39">
        <f t="shared" si="9"/>
        <v>6</v>
      </c>
      <c r="H82" s="223">
        <f t="shared" si="9"/>
        <v>11</v>
      </c>
      <c r="I82" s="39">
        <f t="shared" si="9"/>
        <v>0</v>
      </c>
      <c r="J82" s="39">
        <f t="shared" si="9"/>
        <v>0</v>
      </c>
      <c r="K82" s="223">
        <f t="shared" si="9"/>
        <v>0</v>
      </c>
      <c r="L82" s="223">
        <f t="shared" si="9"/>
        <v>85</v>
      </c>
      <c r="M82" s="223">
        <f t="shared" si="9"/>
        <v>67</v>
      </c>
      <c r="N82" s="223">
        <f t="shared" si="9"/>
        <v>152</v>
      </c>
    </row>
    <row r="83" spans="2:14" ht="21.75" thickBot="1" x14ac:dyDescent="0.25">
      <c r="B83" s="32" t="s">
        <v>42</v>
      </c>
      <c r="C83" s="39">
        <f t="shared" si="9"/>
        <v>94</v>
      </c>
      <c r="D83" s="39">
        <f t="shared" si="9"/>
        <v>101</v>
      </c>
      <c r="E83" s="223">
        <f t="shared" si="9"/>
        <v>195</v>
      </c>
      <c r="F83" s="39">
        <f t="shared" si="9"/>
        <v>7</v>
      </c>
      <c r="G83" s="39">
        <f t="shared" si="9"/>
        <v>8</v>
      </c>
      <c r="H83" s="223">
        <f t="shared" si="9"/>
        <v>15</v>
      </c>
      <c r="I83" s="39">
        <f t="shared" si="9"/>
        <v>0</v>
      </c>
      <c r="J83" s="39">
        <f t="shared" si="9"/>
        <v>0</v>
      </c>
      <c r="K83" s="223">
        <f t="shared" si="9"/>
        <v>0</v>
      </c>
      <c r="L83" s="223">
        <f t="shared" si="9"/>
        <v>101</v>
      </c>
      <c r="M83" s="223">
        <f t="shared" si="9"/>
        <v>109</v>
      </c>
      <c r="N83" s="223">
        <f t="shared" si="9"/>
        <v>210</v>
      </c>
    </row>
    <row r="84" spans="2:14" ht="21.75" thickBot="1" x14ac:dyDescent="0.25">
      <c r="B84" s="16" t="s">
        <v>11</v>
      </c>
      <c r="C84" s="223">
        <f t="shared" si="9"/>
        <v>7615</v>
      </c>
      <c r="D84" s="223">
        <f t="shared" si="9"/>
        <v>7140</v>
      </c>
      <c r="E84" s="223">
        <f t="shared" si="9"/>
        <v>14755</v>
      </c>
      <c r="F84" s="223">
        <f t="shared" ref="F84:N84" si="10">F28+F56</f>
        <v>444</v>
      </c>
      <c r="G84" s="223">
        <f t="shared" si="10"/>
        <v>397</v>
      </c>
      <c r="H84" s="223">
        <f t="shared" si="10"/>
        <v>841</v>
      </c>
      <c r="I84" s="223">
        <f t="shared" si="10"/>
        <v>0</v>
      </c>
      <c r="J84" s="223">
        <f t="shared" si="10"/>
        <v>0</v>
      </c>
      <c r="K84" s="223">
        <f t="shared" si="10"/>
        <v>0</v>
      </c>
      <c r="L84" s="223">
        <f t="shared" si="10"/>
        <v>8059</v>
      </c>
      <c r="M84" s="223">
        <f t="shared" si="10"/>
        <v>7537</v>
      </c>
      <c r="N84" s="223">
        <f t="shared" si="10"/>
        <v>15596</v>
      </c>
    </row>
    <row r="85" spans="2:14" ht="15" thickBot="1" x14ac:dyDescent="0.25"/>
    <row r="86" spans="2:14" ht="21" x14ac:dyDescent="0.2">
      <c r="B86" s="306" t="s">
        <v>152</v>
      </c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8"/>
    </row>
    <row r="87" spans="2:14" ht="21.75" thickBot="1" x14ac:dyDescent="0.25">
      <c r="B87" s="309" t="s">
        <v>50</v>
      </c>
      <c r="C87" s="310"/>
      <c r="D87" s="310"/>
      <c r="E87" s="310"/>
      <c r="F87" s="310"/>
      <c r="G87" s="310"/>
      <c r="H87" s="310"/>
      <c r="I87" s="310"/>
      <c r="J87" s="310"/>
      <c r="K87" s="310"/>
      <c r="L87" s="310"/>
      <c r="M87" s="310"/>
      <c r="N87" s="311"/>
    </row>
    <row r="88" spans="2:14" ht="21" x14ac:dyDescent="0.2">
      <c r="B88" s="312" t="s">
        <v>17</v>
      </c>
      <c r="C88" s="306" t="s">
        <v>0</v>
      </c>
      <c r="D88" s="307"/>
      <c r="E88" s="314" t="s">
        <v>1</v>
      </c>
      <c r="F88" s="316" t="s">
        <v>2</v>
      </c>
      <c r="G88" s="307"/>
      <c r="H88" s="317" t="s">
        <v>3</v>
      </c>
      <c r="I88" s="312" t="s">
        <v>4</v>
      </c>
      <c r="J88" s="316"/>
      <c r="K88" s="314" t="s">
        <v>5</v>
      </c>
      <c r="L88" s="306" t="s">
        <v>6</v>
      </c>
      <c r="M88" s="307" t="s">
        <v>7</v>
      </c>
      <c r="N88" s="308" t="s">
        <v>8</v>
      </c>
    </row>
    <row r="89" spans="2:14" ht="21.75" thickBot="1" x14ac:dyDescent="0.25">
      <c r="B89" s="313"/>
      <c r="C89" s="3" t="s">
        <v>9</v>
      </c>
      <c r="D89" s="2" t="s">
        <v>10</v>
      </c>
      <c r="E89" s="315"/>
      <c r="F89" s="1" t="s">
        <v>9</v>
      </c>
      <c r="G89" s="2" t="s">
        <v>10</v>
      </c>
      <c r="H89" s="318"/>
      <c r="I89" s="3" t="s">
        <v>9</v>
      </c>
      <c r="J89" s="2" t="s">
        <v>10</v>
      </c>
      <c r="K89" s="315"/>
      <c r="L89" s="319"/>
      <c r="M89" s="320"/>
      <c r="N89" s="321"/>
    </row>
    <row r="90" spans="2:14" ht="21" x14ac:dyDescent="0.2">
      <c r="B90" s="21" t="s">
        <v>21</v>
      </c>
      <c r="C90" s="35">
        <f>'مراکز جامع سلامت شهری ایرانی'!C7</f>
        <v>35</v>
      </c>
      <c r="D90" s="35">
        <f>'مراکز جامع سلامت شهری ایرانی'!D7</f>
        <v>37</v>
      </c>
      <c r="E90" s="35">
        <f>'مراکز جامع سلامت شهری ایرانی'!E7</f>
        <v>72</v>
      </c>
      <c r="F90" s="35">
        <v>0</v>
      </c>
      <c r="G90" s="35">
        <v>0</v>
      </c>
      <c r="H90" s="185">
        <v>0</v>
      </c>
      <c r="I90" s="35">
        <f>'مراکز جامع سلامت شهری ایرانی'!I7</f>
        <v>1</v>
      </c>
      <c r="J90" s="35">
        <f>'مراکز جامع سلامت شهری ایرانی'!J7</f>
        <v>1</v>
      </c>
      <c r="K90" s="185">
        <f>J90+I90</f>
        <v>2</v>
      </c>
      <c r="L90" s="185">
        <f>I90+F90+C90</f>
        <v>36</v>
      </c>
      <c r="M90" s="185">
        <f t="shared" ref="M90:N90" si="11">J90+G90+D90</f>
        <v>38</v>
      </c>
      <c r="N90" s="185">
        <f t="shared" si="11"/>
        <v>74</v>
      </c>
    </row>
    <row r="91" spans="2:14" ht="21" x14ac:dyDescent="0.2">
      <c r="B91" s="30" t="s">
        <v>22</v>
      </c>
      <c r="C91" s="35">
        <f>'مراکز جامع سلامت شهری ایرانی'!C8</f>
        <v>526</v>
      </c>
      <c r="D91" s="35">
        <f>'مراکز جامع سلامت شهری ایرانی'!D8</f>
        <v>486</v>
      </c>
      <c r="E91" s="35">
        <f>'مراکز جامع سلامت شهری ایرانی'!E8</f>
        <v>1012</v>
      </c>
      <c r="F91" s="35">
        <v>0</v>
      </c>
      <c r="G91" s="35">
        <v>0</v>
      </c>
      <c r="H91" s="185">
        <v>0</v>
      </c>
      <c r="I91" s="35">
        <f>'مراکز جامع سلامت شهری ایرانی'!I8</f>
        <v>8</v>
      </c>
      <c r="J91" s="35">
        <f>'مراکز جامع سلامت شهری ایرانی'!J8</f>
        <v>7</v>
      </c>
      <c r="K91" s="185">
        <f t="shared" ref="K91:K112" si="12">J91+I91</f>
        <v>15</v>
      </c>
      <c r="L91" s="185">
        <f t="shared" ref="L91:L112" si="13">I91+F91+C91</f>
        <v>534</v>
      </c>
      <c r="M91" s="185">
        <f t="shared" ref="M91:M112" si="14">J91+G91+D91</f>
        <v>493</v>
      </c>
      <c r="N91" s="185">
        <f t="shared" ref="N91:N112" si="15">K91+H91+E91</f>
        <v>1027</v>
      </c>
    </row>
    <row r="92" spans="2:14" ht="21" x14ac:dyDescent="0.2">
      <c r="B92" s="30" t="s">
        <v>23</v>
      </c>
      <c r="C92" s="35">
        <f>'مراکز جامع سلامت شهری ایرانی'!C9</f>
        <v>2445</v>
      </c>
      <c r="D92" s="35">
        <f>'مراکز جامع سلامت شهری ایرانی'!D9</f>
        <v>2314</v>
      </c>
      <c r="E92" s="35">
        <f>'مراکز جامع سلامت شهری ایرانی'!E9</f>
        <v>4759</v>
      </c>
      <c r="F92" s="35">
        <v>0</v>
      </c>
      <c r="G92" s="35">
        <v>0</v>
      </c>
      <c r="H92" s="185">
        <v>0</v>
      </c>
      <c r="I92" s="35">
        <f>'مراکز جامع سلامت شهری ایرانی'!I9</f>
        <v>42</v>
      </c>
      <c r="J92" s="35">
        <f>'مراکز جامع سلامت شهری ایرانی'!J9</f>
        <v>36</v>
      </c>
      <c r="K92" s="185">
        <f t="shared" si="12"/>
        <v>78</v>
      </c>
      <c r="L92" s="185">
        <f t="shared" si="13"/>
        <v>2487</v>
      </c>
      <c r="M92" s="185">
        <f t="shared" si="14"/>
        <v>2350</v>
      </c>
      <c r="N92" s="185">
        <f t="shared" si="15"/>
        <v>4837</v>
      </c>
    </row>
    <row r="93" spans="2:14" ht="21" x14ac:dyDescent="0.2">
      <c r="B93" s="30" t="s">
        <v>24</v>
      </c>
      <c r="C93" s="35">
        <f>'مراکز جامع سلامت شهری ایرانی'!C10</f>
        <v>1634</v>
      </c>
      <c r="D93" s="35">
        <f>'مراکز جامع سلامت شهری ایرانی'!D10</f>
        <v>1568</v>
      </c>
      <c r="E93" s="35">
        <f>'مراکز جامع سلامت شهری ایرانی'!E10</f>
        <v>3202</v>
      </c>
      <c r="F93" s="35">
        <v>0</v>
      </c>
      <c r="G93" s="35">
        <v>0</v>
      </c>
      <c r="H93" s="185">
        <v>0</v>
      </c>
      <c r="I93" s="35">
        <f>'مراکز جامع سلامت شهری ایرانی'!I10</f>
        <v>22</v>
      </c>
      <c r="J93" s="35">
        <f>'مراکز جامع سلامت شهری ایرانی'!J10</f>
        <v>26</v>
      </c>
      <c r="K93" s="185">
        <f t="shared" si="12"/>
        <v>48</v>
      </c>
      <c r="L93" s="185">
        <f t="shared" si="13"/>
        <v>1656</v>
      </c>
      <c r="M93" s="185">
        <f t="shared" si="14"/>
        <v>1594</v>
      </c>
      <c r="N93" s="185">
        <f t="shared" si="15"/>
        <v>3250</v>
      </c>
    </row>
    <row r="94" spans="2:14" ht="21" x14ac:dyDescent="0.2">
      <c r="B94" s="30" t="s">
        <v>25</v>
      </c>
      <c r="C94" s="35">
        <f>'مراکز جامع سلامت شهری ایرانی'!C11</f>
        <v>2686</v>
      </c>
      <c r="D94" s="35">
        <f>'مراکز جامع سلامت شهری ایرانی'!D11</f>
        <v>2555</v>
      </c>
      <c r="E94" s="35">
        <f>'مراکز جامع سلامت شهری ایرانی'!E11</f>
        <v>5241</v>
      </c>
      <c r="F94" s="35">
        <v>0</v>
      </c>
      <c r="G94" s="35">
        <v>0</v>
      </c>
      <c r="H94" s="185">
        <v>0</v>
      </c>
      <c r="I94" s="35">
        <f>'مراکز جامع سلامت شهری ایرانی'!I11</f>
        <v>38</v>
      </c>
      <c r="J94" s="35">
        <f>'مراکز جامع سلامت شهری ایرانی'!J11</f>
        <v>39</v>
      </c>
      <c r="K94" s="185">
        <f t="shared" si="12"/>
        <v>77</v>
      </c>
      <c r="L94" s="185">
        <f t="shared" si="13"/>
        <v>2724</v>
      </c>
      <c r="M94" s="185">
        <f t="shared" si="14"/>
        <v>2594</v>
      </c>
      <c r="N94" s="185">
        <f t="shared" si="15"/>
        <v>5318</v>
      </c>
    </row>
    <row r="95" spans="2:14" ht="21" x14ac:dyDescent="0.2">
      <c r="B95" s="30" t="s">
        <v>26</v>
      </c>
      <c r="C95" s="35">
        <f>'مراکز جامع سلامت شهری ایرانی'!C12</f>
        <v>3671</v>
      </c>
      <c r="D95" s="35">
        <f>'مراکز جامع سلامت شهری ایرانی'!D12</f>
        <v>3735</v>
      </c>
      <c r="E95" s="35">
        <f>'مراکز جامع سلامت شهری ایرانی'!E12</f>
        <v>7406</v>
      </c>
      <c r="F95" s="35">
        <v>0</v>
      </c>
      <c r="G95" s="35">
        <v>0</v>
      </c>
      <c r="H95" s="185">
        <v>0</v>
      </c>
      <c r="I95" s="35">
        <f>'مراکز جامع سلامت شهری ایرانی'!I12</f>
        <v>59</v>
      </c>
      <c r="J95" s="35">
        <f>'مراکز جامع سلامت شهری ایرانی'!J12</f>
        <v>56</v>
      </c>
      <c r="K95" s="185">
        <f t="shared" si="12"/>
        <v>115</v>
      </c>
      <c r="L95" s="185">
        <f t="shared" si="13"/>
        <v>3730</v>
      </c>
      <c r="M95" s="185">
        <f t="shared" si="14"/>
        <v>3791</v>
      </c>
      <c r="N95" s="185">
        <f t="shared" si="15"/>
        <v>7521</v>
      </c>
    </row>
    <row r="96" spans="2:14" ht="21" x14ac:dyDescent="0.2">
      <c r="B96" s="30" t="s">
        <v>27</v>
      </c>
      <c r="C96" s="35">
        <f>'مراکز جامع سلامت شهری ایرانی'!C13</f>
        <v>2109</v>
      </c>
      <c r="D96" s="35">
        <f>'مراکز جامع سلامت شهری ایرانی'!D13</f>
        <v>1950</v>
      </c>
      <c r="E96" s="35">
        <f>'مراکز جامع سلامت شهری ایرانی'!E13</f>
        <v>4059</v>
      </c>
      <c r="F96" s="35">
        <v>0</v>
      </c>
      <c r="G96" s="35">
        <v>0</v>
      </c>
      <c r="H96" s="185">
        <v>0</v>
      </c>
      <c r="I96" s="35">
        <f>'مراکز جامع سلامت شهری ایرانی'!I13</f>
        <v>33</v>
      </c>
      <c r="J96" s="35">
        <f>'مراکز جامع سلامت شهری ایرانی'!J13</f>
        <v>34</v>
      </c>
      <c r="K96" s="185">
        <f t="shared" si="12"/>
        <v>67</v>
      </c>
      <c r="L96" s="185">
        <f t="shared" si="13"/>
        <v>2142</v>
      </c>
      <c r="M96" s="185">
        <f t="shared" si="14"/>
        <v>1984</v>
      </c>
      <c r="N96" s="185">
        <f t="shared" si="15"/>
        <v>4126</v>
      </c>
    </row>
    <row r="97" spans="2:14" ht="21" x14ac:dyDescent="0.2">
      <c r="B97" s="30" t="s">
        <v>28</v>
      </c>
      <c r="C97" s="35">
        <f>'مراکز جامع سلامت شهری ایرانی'!C14</f>
        <v>1262</v>
      </c>
      <c r="D97" s="35">
        <f>'مراکز جامع سلامت شهری ایرانی'!D14</f>
        <v>1197</v>
      </c>
      <c r="E97" s="35">
        <f>'مراکز جامع سلامت شهری ایرانی'!E14</f>
        <v>2459</v>
      </c>
      <c r="F97" s="35">
        <v>0</v>
      </c>
      <c r="G97" s="35">
        <v>0</v>
      </c>
      <c r="H97" s="185">
        <v>0</v>
      </c>
      <c r="I97" s="35">
        <f>'مراکز جامع سلامت شهری ایرانی'!I14</f>
        <v>28</v>
      </c>
      <c r="J97" s="35">
        <f>'مراکز جامع سلامت شهری ایرانی'!J14</f>
        <v>26</v>
      </c>
      <c r="K97" s="185">
        <f t="shared" si="12"/>
        <v>54</v>
      </c>
      <c r="L97" s="185">
        <f t="shared" si="13"/>
        <v>1290</v>
      </c>
      <c r="M97" s="185">
        <f t="shared" si="14"/>
        <v>1223</v>
      </c>
      <c r="N97" s="185">
        <f t="shared" si="15"/>
        <v>2513</v>
      </c>
    </row>
    <row r="98" spans="2:14" ht="21" x14ac:dyDescent="0.2">
      <c r="B98" s="30" t="s">
        <v>29</v>
      </c>
      <c r="C98" s="35">
        <f>'مراکز جامع سلامت شهری ایرانی'!C15</f>
        <v>2725</v>
      </c>
      <c r="D98" s="35">
        <f>'مراکز جامع سلامت شهری ایرانی'!D15</f>
        <v>2784</v>
      </c>
      <c r="E98" s="35">
        <f>'مراکز جامع سلامت شهری ایرانی'!E15</f>
        <v>5509</v>
      </c>
      <c r="F98" s="35">
        <v>0</v>
      </c>
      <c r="G98" s="35">
        <v>0</v>
      </c>
      <c r="H98" s="185">
        <v>0</v>
      </c>
      <c r="I98" s="35">
        <f>'مراکز جامع سلامت شهری ایرانی'!I15</f>
        <v>42</v>
      </c>
      <c r="J98" s="35">
        <f>'مراکز جامع سلامت شهری ایرانی'!J15</f>
        <v>44</v>
      </c>
      <c r="K98" s="185">
        <f t="shared" si="12"/>
        <v>86</v>
      </c>
      <c r="L98" s="185">
        <f t="shared" si="13"/>
        <v>2767</v>
      </c>
      <c r="M98" s="185">
        <f t="shared" si="14"/>
        <v>2828</v>
      </c>
      <c r="N98" s="185">
        <f t="shared" si="15"/>
        <v>5595</v>
      </c>
    </row>
    <row r="99" spans="2:14" ht="21" x14ac:dyDescent="0.2">
      <c r="B99" s="30" t="s">
        <v>30</v>
      </c>
      <c r="C99" s="35">
        <f>'مراکز جامع سلامت شهری ایرانی'!C16</f>
        <v>2791</v>
      </c>
      <c r="D99" s="35">
        <f>'مراکز جامع سلامت شهری ایرانی'!D16</f>
        <v>2887</v>
      </c>
      <c r="E99" s="35">
        <f>'مراکز جامع سلامت شهری ایرانی'!E16</f>
        <v>5678</v>
      </c>
      <c r="F99" s="35">
        <v>0</v>
      </c>
      <c r="G99" s="35">
        <v>0</v>
      </c>
      <c r="H99" s="185">
        <v>0</v>
      </c>
      <c r="I99" s="35">
        <f>'مراکز جامع سلامت شهری ایرانی'!I16</f>
        <v>47</v>
      </c>
      <c r="J99" s="35">
        <f>'مراکز جامع سلامت شهری ایرانی'!J16</f>
        <v>46</v>
      </c>
      <c r="K99" s="185">
        <f t="shared" si="12"/>
        <v>93</v>
      </c>
      <c r="L99" s="185">
        <f t="shared" si="13"/>
        <v>2838</v>
      </c>
      <c r="M99" s="185">
        <f t="shared" si="14"/>
        <v>2933</v>
      </c>
      <c r="N99" s="185">
        <f t="shared" si="15"/>
        <v>5771</v>
      </c>
    </row>
    <row r="100" spans="2:14" ht="21" x14ac:dyDescent="0.2">
      <c r="B100" s="30" t="s">
        <v>31</v>
      </c>
      <c r="C100" s="35">
        <f>'مراکز جامع سلامت شهری ایرانی'!C17</f>
        <v>3728</v>
      </c>
      <c r="D100" s="35">
        <f>'مراکز جامع سلامت شهری ایرانی'!D17</f>
        <v>3583</v>
      </c>
      <c r="E100" s="35">
        <f>'مراکز جامع سلامت شهری ایرانی'!E17</f>
        <v>7311</v>
      </c>
      <c r="F100" s="35">
        <v>0</v>
      </c>
      <c r="G100" s="35">
        <v>0</v>
      </c>
      <c r="H100" s="185">
        <v>0</v>
      </c>
      <c r="I100" s="35">
        <f>'مراکز جامع سلامت شهری ایرانی'!I17</f>
        <v>66</v>
      </c>
      <c r="J100" s="35">
        <f>'مراکز جامع سلامت شهری ایرانی'!J17</f>
        <v>47</v>
      </c>
      <c r="K100" s="185">
        <f t="shared" si="12"/>
        <v>113</v>
      </c>
      <c r="L100" s="185">
        <f t="shared" si="13"/>
        <v>3794</v>
      </c>
      <c r="M100" s="185">
        <f t="shared" si="14"/>
        <v>3630</v>
      </c>
      <c r="N100" s="185">
        <f t="shared" si="15"/>
        <v>7424</v>
      </c>
    </row>
    <row r="101" spans="2:14" ht="21" x14ac:dyDescent="0.2">
      <c r="B101" s="30" t="s">
        <v>32</v>
      </c>
      <c r="C101" s="35">
        <f>'مراکز جامع سلامت شهری ایرانی'!C18</f>
        <v>5001</v>
      </c>
      <c r="D101" s="35">
        <f>'مراکز جامع سلامت شهری ایرانی'!D18</f>
        <v>4494</v>
      </c>
      <c r="E101" s="35">
        <f>'مراکز جامع سلامت شهری ایرانی'!E18</f>
        <v>9495</v>
      </c>
      <c r="F101" s="35">
        <v>0</v>
      </c>
      <c r="G101" s="35">
        <v>0</v>
      </c>
      <c r="H101" s="185">
        <v>0</v>
      </c>
      <c r="I101" s="35">
        <f>'مراکز جامع سلامت شهری ایرانی'!I18</f>
        <v>87</v>
      </c>
      <c r="J101" s="35">
        <f>'مراکز جامع سلامت شهری ایرانی'!J18</f>
        <v>79</v>
      </c>
      <c r="K101" s="185">
        <f t="shared" si="12"/>
        <v>166</v>
      </c>
      <c r="L101" s="185">
        <f t="shared" si="13"/>
        <v>5088</v>
      </c>
      <c r="M101" s="185">
        <f t="shared" si="14"/>
        <v>4573</v>
      </c>
      <c r="N101" s="185">
        <f t="shared" si="15"/>
        <v>9661</v>
      </c>
    </row>
    <row r="102" spans="2:14" ht="21" x14ac:dyDescent="0.2">
      <c r="B102" s="30" t="s">
        <v>33</v>
      </c>
      <c r="C102" s="35">
        <f>'مراکز جامع سلامت شهری ایرانی'!C19</f>
        <v>4195</v>
      </c>
      <c r="D102" s="35">
        <f>'مراکز جامع سلامت شهری ایرانی'!D19</f>
        <v>3944</v>
      </c>
      <c r="E102" s="35">
        <f>'مراکز جامع سلامت شهری ایرانی'!E19</f>
        <v>8139</v>
      </c>
      <c r="F102" s="35">
        <v>0</v>
      </c>
      <c r="G102" s="35">
        <v>0</v>
      </c>
      <c r="H102" s="185">
        <v>0</v>
      </c>
      <c r="I102" s="35">
        <f>'مراکز جامع سلامت شهری ایرانی'!I19</f>
        <v>66</v>
      </c>
      <c r="J102" s="35">
        <f>'مراکز جامع سلامت شهری ایرانی'!J19</f>
        <v>71</v>
      </c>
      <c r="K102" s="185">
        <f t="shared" si="12"/>
        <v>137</v>
      </c>
      <c r="L102" s="185">
        <f t="shared" si="13"/>
        <v>4261</v>
      </c>
      <c r="M102" s="185">
        <f t="shared" si="14"/>
        <v>4015</v>
      </c>
      <c r="N102" s="185">
        <f t="shared" si="15"/>
        <v>8276</v>
      </c>
    </row>
    <row r="103" spans="2:14" ht="21" x14ac:dyDescent="0.2">
      <c r="B103" s="30" t="s">
        <v>34</v>
      </c>
      <c r="C103" s="35">
        <f>'مراکز جامع سلامت شهری ایرانی'!C20</f>
        <v>3481</v>
      </c>
      <c r="D103" s="35">
        <f>'مراکز جامع سلامت شهری ایرانی'!D20</f>
        <v>3209</v>
      </c>
      <c r="E103" s="35">
        <f>'مراکز جامع سلامت شهری ایرانی'!E20</f>
        <v>6690</v>
      </c>
      <c r="F103" s="35">
        <v>0</v>
      </c>
      <c r="G103" s="35">
        <v>0</v>
      </c>
      <c r="H103" s="185">
        <v>0</v>
      </c>
      <c r="I103" s="35">
        <f>'مراکز جامع سلامت شهری ایرانی'!I20</f>
        <v>61</v>
      </c>
      <c r="J103" s="35">
        <f>'مراکز جامع سلامت شهری ایرانی'!J20</f>
        <v>54</v>
      </c>
      <c r="K103" s="185">
        <f t="shared" si="12"/>
        <v>115</v>
      </c>
      <c r="L103" s="185">
        <f t="shared" si="13"/>
        <v>3542</v>
      </c>
      <c r="M103" s="185">
        <f t="shared" si="14"/>
        <v>3263</v>
      </c>
      <c r="N103" s="185">
        <f t="shared" si="15"/>
        <v>6805</v>
      </c>
    </row>
    <row r="104" spans="2:14" ht="21" x14ac:dyDescent="0.2">
      <c r="B104" s="30" t="s">
        <v>35</v>
      </c>
      <c r="C104" s="35">
        <f>'مراکز جامع سلامت شهری ایرانی'!C21</f>
        <v>3225</v>
      </c>
      <c r="D104" s="35">
        <f>'مراکز جامع سلامت شهری ایرانی'!D21</f>
        <v>2949</v>
      </c>
      <c r="E104" s="35">
        <f>'مراکز جامع سلامت شهری ایرانی'!E21</f>
        <v>6174</v>
      </c>
      <c r="F104" s="35">
        <v>0</v>
      </c>
      <c r="G104" s="35">
        <v>0</v>
      </c>
      <c r="H104" s="185">
        <v>0</v>
      </c>
      <c r="I104" s="35">
        <f>'مراکز جامع سلامت شهری ایرانی'!I21</f>
        <v>45</v>
      </c>
      <c r="J104" s="35">
        <f>'مراکز جامع سلامت شهری ایرانی'!J21</f>
        <v>31</v>
      </c>
      <c r="K104" s="185">
        <f t="shared" si="12"/>
        <v>76</v>
      </c>
      <c r="L104" s="185">
        <f t="shared" si="13"/>
        <v>3270</v>
      </c>
      <c r="M104" s="185">
        <f t="shared" si="14"/>
        <v>2980</v>
      </c>
      <c r="N104" s="185">
        <f t="shared" si="15"/>
        <v>6250</v>
      </c>
    </row>
    <row r="105" spans="2:14" ht="21" x14ac:dyDescent="0.2">
      <c r="B105" s="30" t="s">
        <v>36</v>
      </c>
      <c r="C105" s="35">
        <f>'مراکز جامع سلامت شهری ایرانی'!C22</f>
        <v>2514</v>
      </c>
      <c r="D105" s="35">
        <f>'مراکز جامع سلامت شهری ایرانی'!D22</f>
        <v>2474</v>
      </c>
      <c r="E105" s="35">
        <f>'مراکز جامع سلامت شهری ایرانی'!E22</f>
        <v>4988</v>
      </c>
      <c r="F105" s="35">
        <v>0</v>
      </c>
      <c r="G105" s="35">
        <v>0</v>
      </c>
      <c r="H105" s="185">
        <v>0</v>
      </c>
      <c r="I105" s="35">
        <f>'مراکز جامع سلامت شهری ایرانی'!I22</f>
        <v>24</v>
      </c>
      <c r="J105" s="35">
        <f>'مراکز جامع سلامت شهری ایرانی'!J22</f>
        <v>24</v>
      </c>
      <c r="K105" s="185">
        <f t="shared" si="12"/>
        <v>48</v>
      </c>
      <c r="L105" s="185">
        <f t="shared" si="13"/>
        <v>2538</v>
      </c>
      <c r="M105" s="185">
        <f t="shared" si="14"/>
        <v>2498</v>
      </c>
      <c r="N105" s="185">
        <f t="shared" si="15"/>
        <v>5036</v>
      </c>
    </row>
    <row r="106" spans="2:14" ht="21" x14ac:dyDescent="0.2">
      <c r="B106" s="30" t="s">
        <v>37</v>
      </c>
      <c r="C106" s="35">
        <f>'مراکز جامع سلامت شهری ایرانی'!C23</f>
        <v>1974</v>
      </c>
      <c r="D106" s="35">
        <f>'مراکز جامع سلامت شهری ایرانی'!D23</f>
        <v>1912</v>
      </c>
      <c r="E106" s="35">
        <f>'مراکز جامع سلامت شهری ایرانی'!E23</f>
        <v>3886</v>
      </c>
      <c r="F106" s="35">
        <v>0</v>
      </c>
      <c r="G106" s="35">
        <v>0</v>
      </c>
      <c r="H106" s="185">
        <v>0</v>
      </c>
      <c r="I106" s="35">
        <f>'مراکز جامع سلامت شهری ایرانی'!I23</f>
        <v>12</v>
      </c>
      <c r="J106" s="35">
        <f>'مراکز جامع سلامت شهری ایرانی'!J23</f>
        <v>19</v>
      </c>
      <c r="K106" s="185">
        <f t="shared" si="12"/>
        <v>31</v>
      </c>
      <c r="L106" s="185">
        <f t="shared" si="13"/>
        <v>1986</v>
      </c>
      <c r="M106" s="185">
        <f t="shared" si="14"/>
        <v>1931</v>
      </c>
      <c r="N106" s="185">
        <f t="shared" si="15"/>
        <v>3917</v>
      </c>
    </row>
    <row r="107" spans="2:14" ht="21" x14ac:dyDescent="0.2">
      <c r="B107" s="30" t="s">
        <v>38</v>
      </c>
      <c r="C107" s="35">
        <f>'مراکز جامع سلامت شهری ایرانی'!C24</f>
        <v>1281</v>
      </c>
      <c r="D107" s="35">
        <f>'مراکز جامع سلامت شهری ایرانی'!D24</f>
        <v>1330</v>
      </c>
      <c r="E107" s="35">
        <f>'مراکز جامع سلامت شهری ایرانی'!E24</f>
        <v>2611</v>
      </c>
      <c r="F107" s="35">
        <v>0</v>
      </c>
      <c r="G107" s="35">
        <v>0</v>
      </c>
      <c r="H107" s="185">
        <v>0</v>
      </c>
      <c r="I107" s="35">
        <f>'مراکز جامع سلامت شهری ایرانی'!I24</f>
        <v>10</v>
      </c>
      <c r="J107" s="35">
        <f>'مراکز جامع سلامت شهری ایرانی'!J24</f>
        <v>12</v>
      </c>
      <c r="K107" s="185">
        <f t="shared" si="12"/>
        <v>22</v>
      </c>
      <c r="L107" s="185">
        <f t="shared" si="13"/>
        <v>1291</v>
      </c>
      <c r="M107" s="185">
        <f t="shared" si="14"/>
        <v>1342</v>
      </c>
      <c r="N107" s="185">
        <f t="shared" si="15"/>
        <v>2633</v>
      </c>
    </row>
    <row r="108" spans="2:14" ht="21" x14ac:dyDescent="0.2">
      <c r="B108" s="30" t="s">
        <v>39</v>
      </c>
      <c r="C108" s="35">
        <f>'مراکز جامع سلامت شهری ایرانی'!C25</f>
        <v>944</v>
      </c>
      <c r="D108" s="35">
        <f>'مراکز جامع سلامت شهری ایرانی'!D25</f>
        <v>1009</v>
      </c>
      <c r="E108" s="35">
        <f>'مراکز جامع سلامت شهری ایرانی'!E25</f>
        <v>1953</v>
      </c>
      <c r="F108" s="35">
        <v>0</v>
      </c>
      <c r="G108" s="35">
        <v>0</v>
      </c>
      <c r="H108" s="185">
        <v>0</v>
      </c>
      <c r="I108" s="35">
        <f>'مراکز جامع سلامت شهری ایرانی'!I25</f>
        <v>10</v>
      </c>
      <c r="J108" s="35">
        <f>'مراکز جامع سلامت شهری ایرانی'!J25</f>
        <v>8</v>
      </c>
      <c r="K108" s="185">
        <f t="shared" si="12"/>
        <v>18</v>
      </c>
      <c r="L108" s="185">
        <f t="shared" si="13"/>
        <v>954</v>
      </c>
      <c r="M108" s="185">
        <f t="shared" si="14"/>
        <v>1017</v>
      </c>
      <c r="N108" s="185">
        <f t="shared" si="15"/>
        <v>1971</v>
      </c>
    </row>
    <row r="109" spans="2:14" ht="21" x14ac:dyDescent="0.2">
      <c r="B109" s="30" t="s">
        <v>40</v>
      </c>
      <c r="C109" s="35">
        <f>'مراکز جامع سلامت شهری ایرانی'!C26</f>
        <v>507</v>
      </c>
      <c r="D109" s="35">
        <f>'مراکز جامع سلامت شهری ایرانی'!D26</f>
        <v>675</v>
      </c>
      <c r="E109" s="35">
        <f>'مراکز جامع سلامت شهری ایرانی'!E26</f>
        <v>1182</v>
      </c>
      <c r="F109" s="35">
        <v>0</v>
      </c>
      <c r="G109" s="35">
        <v>0</v>
      </c>
      <c r="H109" s="185">
        <v>0</v>
      </c>
      <c r="I109" s="35">
        <f>'مراکز جامع سلامت شهری ایرانی'!I26</f>
        <v>5</v>
      </c>
      <c r="J109" s="35">
        <f>'مراکز جامع سلامت شهری ایرانی'!J26</f>
        <v>1</v>
      </c>
      <c r="K109" s="185">
        <f t="shared" si="12"/>
        <v>6</v>
      </c>
      <c r="L109" s="185">
        <f t="shared" si="13"/>
        <v>512</v>
      </c>
      <c r="M109" s="185">
        <f t="shared" si="14"/>
        <v>676</v>
      </c>
      <c r="N109" s="185">
        <f t="shared" si="15"/>
        <v>1188</v>
      </c>
    </row>
    <row r="110" spans="2:14" ht="21" x14ac:dyDescent="0.2">
      <c r="B110" s="30" t="s">
        <v>41</v>
      </c>
      <c r="C110" s="35">
        <f>'مراکز جامع سلامت شهری ایرانی'!C27</f>
        <v>377</v>
      </c>
      <c r="D110" s="35">
        <f>'مراکز جامع سلامت شهری ایرانی'!D27</f>
        <v>469</v>
      </c>
      <c r="E110" s="35">
        <f>'مراکز جامع سلامت شهری ایرانی'!E27</f>
        <v>846</v>
      </c>
      <c r="F110" s="35">
        <v>0</v>
      </c>
      <c r="G110" s="35">
        <v>0</v>
      </c>
      <c r="H110" s="185">
        <v>0</v>
      </c>
      <c r="I110" s="35">
        <f>'مراکز جامع سلامت شهری ایرانی'!I27</f>
        <v>2</v>
      </c>
      <c r="J110" s="35">
        <f>'مراکز جامع سلامت شهری ایرانی'!J27</f>
        <v>3</v>
      </c>
      <c r="K110" s="185">
        <f t="shared" si="12"/>
        <v>5</v>
      </c>
      <c r="L110" s="185">
        <f t="shared" si="13"/>
        <v>379</v>
      </c>
      <c r="M110" s="185">
        <f t="shared" si="14"/>
        <v>472</v>
      </c>
      <c r="N110" s="185">
        <f t="shared" si="15"/>
        <v>851</v>
      </c>
    </row>
    <row r="111" spans="2:14" ht="21.75" thickBot="1" x14ac:dyDescent="0.25">
      <c r="B111" s="32" t="s">
        <v>42</v>
      </c>
      <c r="C111" s="35">
        <f>'مراکز جامع سلامت شهری ایرانی'!C28</f>
        <v>472</v>
      </c>
      <c r="D111" s="35">
        <f>'مراکز جامع سلامت شهری ایرانی'!D28</f>
        <v>525</v>
      </c>
      <c r="E111" s="35">
        <f>'مراکز جامع سلامت شهری ایرانی'!E28</f>
        <v>997</v>
      </c>
      <c r="F111" s="35">
        <v>0</v>
      </c>
      <c r="G111" s="35">
        <v>0</v>
      </c>
      <c r="H111" s="185">
        <v>0</v>
      </c>
      <c r="I111" s="35">
        <f>'مراکز جامع سلامت شهری ایرانی'!I28</f>
        <v>6</v>
      </c>
      <c r="J111" s="35">
        <f>'مراکز جامع سلامت شهری ایرانی'!J28</f>
        <v>2</v>
      </c>
      <c r="K111" s="185">
        <f t="shared" si="12"/>
        <v>8</v>
      </c>
      <c r="L111" s="185">
        <f t="shared" si="13"/>
        <v>478</v>
      </c>
      <c r="M111" s="185">
        <f t="shared" si="14"/>
        <v>527</v>
      </c>
      <c r="N111" s="185">
        <f t="shared" si="15"/>
        <v>1005</v>
      </c>
    </row>
    <row r="112" spans="2:14" ht="21.75" thickBot="1" x14ac:dyDescent="0.25">
      <c r="B112" s="16" t="s">
        <v>11</v>
      </c>
      <c r="C112" s="185">
        <f>'مراکز جامع سلامت شهری ایرانی'!C29</f>
        <v>47583</v>
      </c>
      <c r="D112" s="185">
        <f>'مراکز جامع سلامت شهری ایرانی'!D29</f>
        <v>46086</v>
      </c>
      <c r="E112" s="185">
        <f>'مراکز جامع سلامت شهری ایرانی'!E29</f>
        <v>93669</v>
      </c>
      <c r="F112" s="185">
        <v>0</v>
      </c>
      <c r="G112" s="185">
        <v>0</v>
      </c>
      <c r="H112" s="185">
        <v>0</v>
      </c>
      <c r="I112" s="185">
        <f>'مراکز جامع سلامت شهری ایرانی'!I29</f>
        <v>714</v>
      </c>
      <c r="J112" s="185">
        <f>'مراکز جامع سلامت شهری ایرانی'!J29</f>
        <v>666</v>
      </c>
      <c r="K112" s="185">
        <f t="shared" si="12"/>
        <v>1380</v>
      </c>
      <c r="L112" s="185">
        <f t="shared" si="13"/>
        <v>48297</v>
      </c>
      <c r="M112" s="185">
        <f t="shared" si="14"/>
        <v>46752</v>
      </c>
      <c r="N112" s="185">
        <f t="shared" si="15"/>
        <v>95049</v>
      </c>
    </row>
    <row r="113" spans="2:14" ht="15" thickBot="1" x14ac:dyDescent="0.25"/>
    <row r="114" spans="2:14" ht="21" x14ac:dyDescent="0.2">
      <c r="B114" s="306" t="s">
        <v>152</v>
      </c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8"/>
    </row>
    <row r="115" spans="2:14" ht="21.75" thickBot="1" x14ac:dyDescent="0.25">
      <c r="B115" s="309" t="s">
        <v>51</v>
      </c>
      <c r="C115" s="310"/>
      <c r="D115" s="310"/>
      <c r="E115" s="310"/>
      <c r="F115" s="310"/>
      <c r="G115" s="310"/>
      <c r="H115" s="310"/>
      <c r="I115" s="310"/>
      <c r="J115" s="310"/>
      <c r="K115" s="310"/>
      <c r="L115" s="310"/>
      <c r="M115" s="310"/>
      <c r="N115" s="311"/>
    </row>
    <row r="116" spans="2:14" ht="21" x14ac:dyDescent="0.2">
      <c r="B116" s="312" t="s">
        <v>17</v>
      </c>
      <c r="C116" s="306" t="s">
        <v>0</v>
      </c>
      <c r="D116" s="307"/>
      <c r="E116" s="314" t="s">
        <v>1</v>
      </c>
      <c r="F116" s="316" t="s">
        <v>2</v>
      </c>
      <c r="G116" s="307"/>
      <c r="H116" s="317" t="s">
        <v>3</v>
      </c>
      <c r="I116" s="312" t="s">
        <v>4</v>
      </c>
      <c r="J116" s="316"/>
      <c r="K116" s="314" t="s">
        <v>5</v>
      </c>
      <c r="L116" s="306" t="s">
        <v>6</v>
      </c>
      <c r="M116" s="307" t="s">
        <v>7</v>
      </c>
      <c r="N116" s="308" t="s">
        <v>8</v>
      </c>
    </row>
    <row r="117" spans="2:14" ht="21.75" thickBot="1" x14ac:dyDescent="0.25">
      <c r="B117" s="313"/>
      <c r="C117" s="3" t="s">
        <v>9</v>
      </c>
      <c r="D117" s="2" t="s">
        <v>10</v>
      </c>
      <c r="E117" s="315"/>
      <c r="F117" s="1" t="s">
        <v>9</v>
      </c>
      <c r="G117" s="2" t="s">
        <v>10</v>
      </c>
      <c r="H117" s="318"/>
      <c r="I117" s="3" t="s">
        <v>9</v>
      </c>
      <c r="J117" s="2" t="s">
        <v>10</v>
      </c>
      <c r="K117" s="315"/>
      <c r="L117" s="319"/>
      <c r="M117" s="320"/>
      <c r="N117" s="321"/>
    </row>
    <row r="118" spans="2:14" ht="21" x14ac:dyDescent="0.2">
      <c r="B118" s="21" t="s">
        <v>21</v>
      </c>
      <c r="C118" s="35">
        <f>'مراکز جامع سلامت شهری غیرایران'!B5</f>
        <v>11</v>
      </c>
      <c r="D118" s="35">
        <f>'مراکز جامع سلامت شهری غیرایران'!C5</f>
        <v>8</v>
      </c>
      <c r="E118" s="185">
        <f t="shared" ref="E118:E139" si="16">D118+C118</f>
        <v>19</v>
      </c>
      <c r="F118" s="35">
        <v>0</v>
      </c>
      <c r="G118" s="35">
        <v>0</v>
      </c>
      <c r="H118" s="185">
        <v>0</v>
      </c>
      <c r="I118" s="35">
        <f>'پایگاه سلامت غیرضمیمه غیرایرانی'!I6</f>
        <v>5</v>
      </c>
      <c r="J118" s="35">
        <f>'پایگاه سلامت غیرضمیمه غیرایرانی'!J6</f>
        <v>1</v>
      </c>
      <c r="K118" s="185">
        <f>'پایگاه سلامت غیرضمیمه غیرایرانی'!K6</f>
        <v>6</v>
      </c>
      <c r="L118" s="185">
        <f>C118+F118+I118</f>
        <v>16</v>
      </c>
      <c r="M118" s="185">
        <f t="shared" ref="M118:N118" si="17">D118+G118+J118</f>
        <v>9</v>
      </c>
      <c r="N118" s="185">
        <f t="shared" si="17"/>
        <v>25</v>
      </c>
    </row>
    <row r="119" spans="2:14" ht="21" x14ac:dyDescent="0.2">
      <c r="B119" s="30" t="s">
        <v>22</v>
      </c>
      <c r="C119" s="35">
        <f>'مراکز جامع سلامت شهری غیرایران'!B6</f>
        <v>129</v>
      </c>
      <c r="D119" s="35">
        <f>'مراکز جامع سلامت شهری غیرایران'!C6</f>
        <v>122</v>
      </c>
      <c r="E119" s="185">
        <f t="shared" si="16"/>
        <v>251</v>
      </c>
      <c r="F119" s="35">
        <v>0</v>
      </c>
      <c r="G119" s="35">
        <v>0</v>
      </c>
      <c r="H119" s="185">
        <v>0</v>
      </c>
      <c r="I119" s="35">
        <f>'پایگاه سلامت غیرضمیمه غیرایرانی'!I7</f>
        <v>20</v>
      </c>
      <c r="J119" s="35">
        <f>'پایگاه سلامت غیرضمیمه غیرایرانی'!J7</f>
        <v>20</v>
      </c>
      <c r="K119" s="185">
        <f>'پایگاه سلامت غیرضمیمه غیرایرانی'!K7</f>
        <v>40</v>
      </c>
      <c r="L119" s="185">
        <f t="shared" ref="L119:L140" si="18">C119+F119+I119</f>
        <v>149</v>
      </c>
      <c r="M119" s="185">
        <f t="shared" ref="M119:M140" si="19">D119+G119+J119</f>
        <v>142</v>
      </c>
      <c r="N119" s="185">
        <f t="shared" ref="N119:N140" si="20">E119+H119+K119</f>
        <v>291</v>
      </c>
    </row>
    <row r="120" spans="2:14" ht="21" x14ac:dyDescent="0.2">
      <c r="B120" s="30" t="s">
        <v>23</v>
      </c>
      <c r="C120" s="35">
        <f>'مراکز جامع سلامت شهری غیرایران'!B7</f>
        <v>552</v>
      </c>
      <c r="D120" s="35">
        <f>'مراکز جامع سلامت شهری غیرایران'!C7</f>
        <v>553</v>
      </c>
      <c r="E120" s="185">
        <f t="shared" si="16"/>
        <v>1105</v>
      </c>
      <c r="F120" s="35">
        <v>0</v>
      </c>
      <c r="G120" s="35">
        <v>0</v>
      </c>
      <c r="H120" s="185">
        <v>0</v>
      </c>
      <c r="I120" s="35">
        <f>'پایگاه سلامت غیرضمیمه غیرایرانی'!I8</f>
        <v>98</v>
      </c>
      <c r="J120" s="35">
        <f>'پایگاه سلامت غیرضمیمه غیرایرانی'!J8</f>
        <v>110</v>
      </c>
      <c r="K120" s="185">
        <f>'پایگاه سلامت غیرضمیمه غیرایرانی'!K8</f>
        <v>208</v>
      </c>
      <c r="L120" s="185">
        <f t="shared" si="18"/>
        <v>650</v>
      </c>
      <c r="M120" s="185">
        <f t="shared" si="19"/>
        <v>663</v>
      </c>
      <c r="N120" s="185">
        <f t="shared" si="20"/>
        <v>1313</v>
      </c>
    </row>
    <row r="121" spans="2:14" ht="21" x14ac:dyDescent="0.2">
      <c r="B121" s="30" t="s">
        <v>24</v>
      </c>
      <c r="C121" s="35">
        <f>'مراکز جامع سلامت شهری غیرایران'!B8</f>
        <v>310</v>
      </c>
      <c r="D121" s="35">
        <f>'مراکز جامع سلامت شهری غیرایران'!C8</f>
        <v>239</v>
      </c>
      <c r="E121" s="185">
        <f t="shared" si="16"/>
        <v>549</v>
      </c>
      <c r="F121" s="35">
        <v>0</v>
      </c>
      <c r="G121" s="35">
        <v>0</v>
      </c>
      <c r="H121" s="185">
        <v>0</v>
      </c>
      <c r="I121" s="35">
        <f>'پایگاه سلامت غیرضمیمه غیرایرانی'!I9</f>
        <v>63</v>
      </c>
      <c r="J121" s="35">
        <f>'پایگاه سلامت غیرضمیمه غیرایرانی'!J9</f>
        <v>56</v>
      </c>
      <c r="K121" s="185">
        <f>'پایگاه سلامت غیرضمیمه غیرایرانی'!K9</f>
        <v>119</v>
      </c>
      <c r="L121" s="185">
        <f t="shared" si="18"/>
        <v>373</v>
      </c>
      <c r="M121" s="185">
        <f t="shared" si="19"/>
        <v>295</v>
      </c>
      <c r="N121" s="185">
        <f t="shared" si="20"/>
        <v>668</v>
      </c>
    </row>
    <row r="122" spans="2:14" ht="21" x14ac:dyDescent="0.2">
      <c r="B122" s="30" t="s">
        <v>25</v>
      </c>
      <c r="C122" s="35">
        <f>'مراکز جامع سلامت شهری غیرایران'!B9</f>
        <v>370</v>
      </c>
      <c r="D122" s="35">
        <f>'مراکز جامع سلامت شهری غیرایران'!C9</f>
        <v>417</v>
      </c>
      <c r="E122" s="185">
        <f t="shared" si="16"/>
        <v>787</v>
      </c>
      <c r="F122" s="35">
        <v>0</v>
      </c>
      <c r="G122" s="35">
        <v>0</v>
      </c>
      <c r="H122" s="185">
        <v>0</v>
      </c>
      <c r="I122" s="35">
        <f>'پایگاه سلامت غیرضمیمه غیرایرانی'!I10</f>
        <v>60</v>
      </c>
      <c r="J122" s="35">
        <f>'پایگاه سلامت غیرضمیمه غیرایرانی'!J10</f>
        <v>64</v>
      </c>
      <c r="K122" s="185">
        <f>'پایگاه سلامت غیرضمیمه غیرایرانی'!K10</f>
        <v>124</v>
      </c>
      <c r="L122" s="185">
        <f t="shared" si="18"/>
        <v>430</v>
      </c>
      <c r="M122" s="185">
        <f t="shared" si="19"/>
        <v>481</v>
      </c>
      <c r="N122" s="185">
        <f t="shared" si="20"/>
        <v>911</v>
      </c>
    </row>
    <row r="123" spans="2:14" ht="21" x14ac:dyDescent="0.2">
      <c r="B123" s="30" t="s">
        <v>26</v>
      </c>
      <c r="C123" s="35">
        <f>'مراکز جامع سلامت شهری غیرایران'!B10</f>
        <v>551</v>
      </c>
      <c r="D123" s="35">
        <f>'مراکز جامع سلامت شهری غیرایران'!C10</f>
        <v>491</v>
      </c>
      <c r="E123" s="185">
        <f t="shared" si="16"/>
        <v>1042</v>
      </c>
      <c r="F123" s="35">
        <v>0</v>
      </c>
      <c r="G123" s="35">
        <v>0</v>
      </c>
      <c r="H123" s="185">
        <v>0</v>
      </c>
      <c r="I123" s="35">
        <f>'پایگاه سلامت غیرضمیمه غیرایرانی'!I11</f>
        <v>114</v>
      </c>
      <c r="J123" s="35">
        <f>'پایگاه سلامت غیرضمیمه غیرایرانی'!J11</f>
        <v>93</v>
      </c>
      <c r="K123" s="185">
        <f>'پایگاه سلامت غیرضمیمه غیرایرانی'!K11</f>
        <v>207</v>
      </c>
      <c r="L123" s="185">
        <f t="shared" si="18"/>
        <v>665</v>
      </c>
      <c r="M123" s="185">
        <f t="shared" si="19"/>
        <v>584</v>
      </c>
      <c r="N123" s="185">
        <f t="shared" si="20"/>
        <v>1249</v>
      </c>
    </row>
    <row r="124" spans="2:14" ht="21" x14ac:dyDescent="0.2">
      <c r="B124" s="30" t="s">
        <v>27</v>
      </c>
      <c r="C124" s="35">
        <f>'مراکز جامع سلامت شهری غیرایران'!B11</f>
        <v>342</v>
      </c>
      <c r="D124" s="35">
        <f>'مراکز جامع سلامت شهری غیرایران'!C11</f>
        <v>328</v>
      </c>
      <c r="E124" s="185">
        <f t="shared" si="16"/>
        <v>670</v>
      </c>
      <c r="F124" s="35">
        <v>0</v>
      </c>
      <c r="G124" s="35">
        <v>0</v>
      </c>
      <c r="H124" s="185">
        <v>0</v>
      </c>
      <c r="I124" s="35">
        <f>'پایگاه سلامت غیرضمیمه غیرایرانی'!I12</f>
        <v>56</v>
      </c>
      <c r="J124" s="35">
        <f>'پایگاه سلامت غیرضمیمه غیرایرانی'!J12</f>
        <v>59</v>
      </c>
      <c r="K124" s="185">
        <f>'پایگاه سلامت غیرضمیمه غیرایرانی'!K12</f>
        <v>115</v>
      </c>
      <c r="L124" s="185">
        <f t="shared" si="18"/>
        <v>398</v>
      </c>
      <c r="M124" s="185">
        <f t="shared" si="19"/>
        <v>387</v>
      </c>
      <c r="N124" s="185">
        <f t="shared" si="20"/>
        <v>785</v>
      </c>
    </row>
    <row r="125" spans="2:14" ht="21" x14ac:dyDescent="0.2">
      <c r="B125" s="30" t="s">
        <v>28</v>
      </c>
      <c r="C125" s="35">
        <f>'مراکز جامع سلامت شهری غیرایران'!B12</f>
        <v>235</v>
      </c>
      <c r="D125" s="35">
        <f>'مراکز جامع سلامت شهری غیرایران'!C12</f>
        <v>250</v>
      </c>
      <c r="E125" s="185">
        <f t="shared" si="16"/>
        <v>485</v>
      </c>
      <c r="F125" s="35">
        <v>0</v>
      </c>
      <c r="G125" s="35">
        <v>0</v>
      </c>
      <c r="H125" s="185">
        <v>0</v>
      </c>
      <c r="I125" s="35">
        <f>'پایگاه سلامت غیرضمیمه غیرایرانی'!I13</f>
        <v>80</v>
      </c>
      <c r="J125" s="35">
        <f>'پایگاه سلامت غیرضمیمه غیرایرانی'!J13</f>
        <v>64</v>
      </c>
      <c r="K125" s="185">
        <f>'پایگاه سلامت غیرضمیمه غیرایرانی'!K13</f>
        <v>144</v>
      </c>
      <c r="L125" s="185">
        <f t="shared" si="18"/>
        <v>315</v>
      </c>
      <c r="M125" s="185">
        <f t="shared" si="19"/>
        <v>314</v>
      </c>
      <c r="N125" s="185">
        <f t="shared" si="20"/>
        <v>629</v>
      </c>
    </row>
    <row r="126" spans="2:14" ht="21" x14ac:dyDescent="0.2">
      <c r="B126" s="30" t="s">
        <v>29</v>
      </c>
      <c r="C126" s="35">
        <f>'مراکز جامع سلامت شهری غیرایران'!B13</f>
        <v>528</v>
      </c>
      <c r="D126" s="35">
        <f>'مراکز جامع سلامت شهری غیرایران'!C13</f>
        <v>551</v>
      </c>
      <c r="E126" s="185">
        <f t="shared" si="16"/>
        <v>1079</v>
      </c>
      <c r="F126" s="35">
        <v>0</v>
      </c>
      <c r="G126" s="35">
        <v>0</v>
      </c>
      <c r="H126" s="185">
        <v>0</v>
      </c>
      <c r="I126" s="35">
        <f>'پایگاه سلامت غیرضمیمه غیرایرانی'!I14</f>
        <v>146</v>
      </c>
      <c r="J126" s="35">
        <f>'پایگاه سلامت غیرضمیمه غیرایرانی'!J14</f>
        <v>137</v>
      </c>
      <c r="K126" s="185">
        <f>'پایگاه سلامت غیرضمیمه غیرایرانی'!K14</f>
        <v>283</v>
      </c>
      <c r="L126" s="185">
        <f t="shared" si="18"/>
        <v>674</v>
      </c>
      <c r="M126" s="185">
        <f t="shared" si="19"/>
        <v>688</v>
      </c>
      <c r="N126" s="185">
        <f t="shared" si="20"/>
        <v>1362</v>
      </c>
    </row>
    <row r="127" spans="2:14" ht="21" x14ac:dyDescent="0.2">
      <c r="B127" s="30" t="s">
        <v>30</v>
      </c>
      <c r="C127" s="35">
        <f>'مراکز جامع سلامت شهری غیرایران'!B14</f>
        <v>560</v>
      </c>
      <c r="D127" s="35">
        <f>'مراکز جامع سلامت شهری غیرایران'!C14</f>
        <v>575</v>
      </c>
      <c r="E127" s="185">
        <f t="shared" si="16"/>
        <v>1135</v>
      </c>
      <c r="F127" s="35">
        <v>0</v>
      </c>
      <c r="G127" s="35">
        <v>0</v>
      </c>
      <c r="H127" s="185">
        <v>0</v>
      </c>
      <c r="I127" s="35">
        <f>'پایگاه سلامت غیرضمیمه غیرایرانی'!I15</f>
        <v>120</v>
      </c>
      <c r="J127" s="35">
        <f>'پایگاه سلامت غیرضمیمه غیرایرانی'!J15</f>
        <v>108</v>
      </c>
      <c r="K127" s="185">
        <f>'پایگاه سلامت غیرضمیمه غیرایرانی'!K15</f>
        <v>228</v>
      </c>
      <c r="L127" s="185">
        <f t="shared" si="18"/>
        <v>680</v>
      </c>
      <c r="M127" s="185">
        <f t="shared" si="19"/>
        <v>683</v>
      </c>
      <c r="N127" s="185">
        <f t="shared" si="20"/>
        <v>1363</v>
      </c>
    </row>
    <row r="128" spans="2:14" ht="21" x14ac:dyDescent="0.2">
      <c r="B128" s="30" t="s">
        <v>31</v>
      </c>
      <c r="C128" s="35">
        <f>'مراکز جامع سلامت شهری غیرایران'!B15</f>
        <v>497</v>
      </c>
      <c r="D128" s="35">
        <f>'مراکز جامع سلامت شهری غیرایران'!C15</f>
        <v>446</v>
      </c>
      <c r="E128" s="185">
        <f t="shared" si="16"/>
        <v>943</v>
      </c>
      <c r="F128" s="35">
        <v>0</v>
      </c>
      <c r="G128" s="35">
        <v>0</v>
      </c>
      <c r="H128" s="185">
        <v>0</v>
      </c>
      <c r="I128" s="35">
        <f>'پایگاه سلامت غیرضمیمه غیرایرانی'!I16</f>
        <v>108</v>
      </c>
      <c r="J128" s="35">
        <f>'پایگاه سلامت غیرضمیمه غیرایرانی'!J16</f>
        <v>94</v>
      </c>
      <c r="K128" s="185">
        <f>'پایگاه سلامت غیرضمیمه غیرایرانی'!K16</f>
        <v>202</v>
      </c>
      <c r="L128" s="185">
        <f t="shared" si="18"/>
        <v>605</v>
      </c>
      <c r="M128" s="185">
        <f t="shared" si="19"/>
        <v>540</v>
      </c>
      <c r="N128" s="185">
        <f t="shared" si="20"/>
        <v>1145</v>
      </c>
    </row>
    <row r="129" spans="2:14" ht="21" x14ac:dyDescent="0.2">
      <c r="B129" s="30" t="s">
        <v>32</v>
      </c>
      <c r="C129" s="35">
        <f>'مراکز جامع سلامت شهری غیرایران'!B16</f>
        <v>345</v>
      </c>
      <c r="D129" s="35">
        <f>'مراکز جامع سلامت شهری غیرایران'!C16</f>
        <v>332</v>
      </c>
      <c r="E129" s="185">
        <f t="shared" si="16"/>
        <v>677</v>
      </c>
      <c r="F129" s="35">
        <v>0</v>
      </c>
      <c r="G129" s="35">
        <v>0</v>
      </c>
      <c r="H129" s="185">
        <v>0</v>
      </c>
      <c r="I129" s="35">
        <f>'پایگاه سلامت غیرضمیمه غیرایرانی'!I17</f>
        <v>70</v>
      </c>
      <c r="J129" s="35">
        <f>'پایگاه سلامت غیرضمیمه غیرایرانی'!J17</f>
        <v>51</v>
      </c>
      <c r="K129" s="185">
        <f>'پایگاه سلامت غیرضمیمه غیرایرانی'!K17</f>
        <v>121</v>
      </c>
      <c r="L129" s="185">
        <f t="shared" si="18"/>
        <v>415</v>
      </c>
      <c r="M129" s="185">
        <f t="shared" si="19"/>
        <v>383</v>
      </c>
      <c r="N129" s="185">
        <f t="shared" si="20"/>
        <v>798</v>
      </c>
    </row>
    <row r="130" spans="2:14" ht="21" x14ac:dyDescent="0.2">
      <c r="B130" s="30" t="s">
        <v>33</v>
      </c>
      <c r="C130" s="35">
        <f>'مراکز جامع سلامت شهری غیرایران'!B17</f>
        <v>279</v>
      </c>
      <c r="D130" s="35">
        <f>'مراکز جامع سلامت شهری غیرایران'!C17</f>
        <v>260</v>
      </c>
      <c r="E130" s="185">
        <f t="shared" si="16"/>
        <v>539</v>
      </c>
      <c r="F130" s="35">
        <v>0</v>
      </c>
      <c r="G130" s="35">
        <v>0</v>
      </c>
      <c r="H130" s="185">
        <v>0</v>
      </c>
      <c r="I130" s="35">
        <f>'پایگاه سلامت غیرضمیمه غیرایرانی'!I18</f>
        <v>40</v>
      </c>
      <c r="J130" s="35">
        <f>'پایگاه سلامت غیرضمیمه غیرایرانی'!J18</f>
        <v>34</v>
      </c>
      <c r="K130" s="185">
        <f>'پایگاه سلامت غیرضمیمه غیرایرانی'!K18</f>
        <v>74</v>
      </c>
      <c r="L130" s="185">
        <f t="shared" si="18"/>
        <v>319</v>
      </c>
      <c r="M130" s="185">
        <f t="shared" si="19"/>
        <v>294</v>
      </c>
      <c r="N130" s="185">
        <f t="shared" si="20"/>
        <v>613</v>
      </c>
    </row>
    <row r="131" spans="2:14" ht="21" x14ac:dyDescent="0.2">
      <c r="B131" s="30" t="s">
        <v>34</v>
      </c>
      <c r="C131" s="35">
        <f>'مراکز جامع سلامت شهری غیرایران'!B18</f>
        <v>198</v>
      </c>
      <c r="D131" s="35">
        <f>'مراکز جامع سلامت شهری غیرایران'!C18</f>
        <v>183</v>
      </c>
      <c r="E131" s="185">
        <f t="shared" si="16"/>
        <v>381</v>
      </c>
      <c r="F131" s="35">
        <v>0</v>
      </c>
      <c r="G131" s="35">
        <v>0</v>
      </c>
      <c r="H131" s="185">
        <v>0</v>
      </c>
      <c r="I131" s="35">
        <f>'پایگاه سلامت غیرضمیمه غیرایرانی'!I19</f>
        <v>30</v>
      </c>
      <c r="J131" s="35">
        <f>'پایگاه سلامت غیرضمیمه غیرایرانی'!J19</f>
        <v>30</v>
      </c>
      <c r="K131" s="185">
        <f>'پایگاه سلامت غیرضمیمه غیرایرانی'!K19</f>
        <v>60</v>
      </c>
      <c r="L131" s="185">
        <f t="shared" si="18"/>
        <v>228</v>
      </c>
      <c r="M131" s="185">
        <f t="shared" si="19"/>
        <v>213</v>
      </c>
      <c r="N131" s="185">
        <f t="shared" si="20"/>
        <v>441</v>
      </c>
    </row>
    <row r="132" spans="2:14" ht="21" x14ac:dyDescent="0.2">
      <c r="B132" s="30" t="s">
        <v>35</v>
      </c>
      <c r="C132" s="35">
        <f>'مراکز جامع سلامت شهری غیرایران'!B19</f>
        <v>134</v>
      </c>
      <c r="D132" s="35">
        <f>'مراکز جامع سلامت شهری غیرایران'!C19</f>
        <v>143</v>
      </c>
      <c r="E132" s="185">
        <f t="shared" si="16"/>
        <v>277</v>
      </c>
      <c r="F132" s="35">
        <v>0</v>
      </c>
      <c r="G132" s="35">
        <v>0</v>
      </c>
      <c r="H132" s="185">
        <v>0</v>
      </c>
      <c r="I132" s="35">
        <f>'پایگاه سلامت غیرضمیمه غیرایرانی'!I20</f>
        <v>25</v>
      </c>
      <c r="J132" s="35">
        <f>'پایگاه سلامت غیرضمیمه غیرایرانی'!J20</f>
        <v>27</v>
      </c>
      <c r="K132" s="185">
        <f>'پایگاه سلامت غیرضمیمه غیرایرانی'!K20</f>
        <v>52</v>
      </c>
      <c r="L132" s="185">
        <f t="shared" si="18"/>
        <v>159</v>
      </c>
      <c r="M132" s="185">
        <f t="shared" si="19"/>
        <v>170</v>
      </c>
      <c r="N132" s="185">
        <f t="shared" si="20"/>
        <v>329</v>
      </c>
    </row>
    <row r="133" spans="2:14" ht="21" x14ac:dyDescent="0.2">
      <c r="B133" s="30" t="s">
        <v>36</v>
      </c>
      <c r="C133" s="35">
        <f>'مراکز جامع سلامت شهری غیرایران'!B20</f>
        <v>117</v>
      </c>
      <c r="D133" s="35">
        <f>'مراکز جامع سلامت شهری غیرایران'!C20</f>
        <v>108</v>
      </c>
      <c r="E133" s="185">
        <f t="shared" si="16"/>
        <v>225</v>
      </c>
      <c r="F133" s="35">
        <v>0</v>
      </c>
      <c r="G133" s="35">
        <v>0</v>
      </c>
      <c r="H133" s="185">
        <v>0</v>
      </c>
      <c r="I133" s="35">
        <f>'پایگاه سلامت غیرضمیمه غیرایرانی'!I21</f>
        <v>15</v>
      </c>
      <c r="J133" s="35">
        <f>'پایگاه سلامت غیرضمیمه غیرایرانی'!J21</f>
        <v>18</v>
      </c>
      <c r="K133" s="185">
        <f>'پایگاه سلامت غیرضمیمه غیرایرانی'!K21</f>
        <v>33</v>
      </c>
      <c r="L133" s="185">
        <f t="shared" si="18"/>
        <v>132</v>
      </c>
      <c r="M133" s="185">
        <f t="shared" si="19"/>
        <v>126</v>
      </c>
      <c r="N133" s="185">
        <f t="shared" si="20"/>
        <v>258</v>
      </c>
    </row>
    <row r="134" spans="2:14" ht="21" x14ac:dyDescent="0.2">
      <c r="B134" s="30" t="s">
        <v>37</v>
      </c>
      <c r="C134" s="35">
        <f>'مراکز جامع سلامت شهری غیرایران'!B21</f>
        <v>98</v>
      </c>
      <c r="D134" s="35">
        <f>'مراکز جامع سلامت شهری غیرایران'!C21</f>
        <v>92</v>
      </c>
      <c r="E134" s="185">
        <f t="shared" si="16"/>
        <v>190</v>
      </c>
      <c r="F134" s="35">
        <v>0</v>
      </c>
      <c r="G134" s="35">
        <v>0</v>
      </c>
      <c r="H134" s="185">
        <v>0</v>
      </c>
      <c r="I134" s="35">
        <f>'پایگاه سلامت غیرضمیمه غیرایرانی'!I22</f>
        <v>13</v>
      </c>
      <c r="J134" s="35">
        <f>'پایگاه سلامت غیرضمیمه غیرایرانی'!J22</f>
        <v>13</v>
      </c>
      <c r="K134" s="185">
        <f>'پایگاه سلامت غیرضمیمه غیرایرانی'!K22</f>
        <v>26</v>
      </c>
      <c r="L134" s="185">
        <f t="shared" si="18"/>
        <v>111</v>
      </c>
      <c r="M134" s="185">
        <f t="shared" si="19"/>
        <v>105</v>
      </c>
      <c r="N134" s="185">
        <f t="shared" si="20"/>
        <v>216</v>
      </c>
    </row>
    <row r="135" spans="2:14" ht="21" x14ac:dyDescent="0.2">
      <c r="B135" s="30" t="s">
        <v>38</v>
      </c>
      <c r="C135" s="35">
        <f>'مراکز جامع سلامت شهری غیرایران'!B22</f>
        <v>67</v>
      </c>
      <c r="D135" s="35">
        <f>'مراکز جامع سلامت شهری غیرایران'!C22</f>
        <v>72</v>
      </c>
      <c r="E135" s="185">
        <f t="shared" si="16"/>
        <v>139</v>
      </c>
      <c r="F135" s="35">
        <v>0</v>
      </c>
      <c r="G135" s="35">
        <v>0</v>
      </c>
      <c r="H135" s="185">
        <v>0</v>
      </c>
      <c r="I135" s="35">
        <f>'پایگاه سلامت غیرضمیمه غیرایرانی'!I23</f>
        <v>7</v>
      </c>
      <c r="J135" s="35">
        <f>'پایگاه سلامت غیرضمیمه غیرایرانی'!J23</f>
        <v>5</v>
      </c>
      <c r="K135" s="185">
        <f>'پایگاه سلامت غیرضمیمه غیرایرانی'!K23</f>
        <v>12</v>
      </c>
      <c r="L135" s="185">
        <f t="shared" si="18"/>
        <v>74</v>
      </c>
      <c r="M135" s="185">
        <f t="shared" si="19"/>
        <v>77</v>
      </c>
      <c r="N135" s="185">
        <f t="shared" si="20"/>
        <v>151</v>
      </c>
    </row>
    <row r="136" spans="2:14" ht="21" x14ac:dyDescent="0.2">
      <c r="B136" s="30" t="s">
        <v>39</v>
      </c>
      <c r="C136" s="35">
        <f>'مراکز جامع سلامت شهری غیرایران'!B23</f>
        <v>52</v>
      </c>
      <c r="D136" s="35">
        <f>'مراکز جامع سلامت شهری غیرایران'!C23</f>
        <v>44</v>
      </c>
      <c r="E136" s="185">
        <f t="shared" si="16"/>
        <v>96</v>
      </c>
      <c r="F136" s="35">
        <v>0</v>
      </c>
      <c r="G136" s="35">
        <v>0</v>
      </c>
      <c r="H136" s="185">
        <v>0</v>
      </c>
      <c r="I136" s="35">
        <f>'پایگاه سلامت غیرضمیمه غیرایرانی'!I24</f>
        <v>2</v>
      </c>
      <c r="J136" s="35">
        <f>'پایگاه سلامت غیرضمیمه غیرایرانی'!J24</f>
        <v>4</v>
      </c>
      <c r="K136" s="185">
        <f>'پایگاه سلامت غیرضمیمه غیرایرانی'!K24</f>
        <v>6</v>
      </c>
      <c r="L136" s="185">
        <f t="shared" si="18"/>
        <v>54</v>
      </c>
      <c r="M136" s="185">
        <f t="shared" si="19"/>
        <v>48</v>
      </c>
      <c r="N136" s="185">
        <f t="shared" si="20"/>
        <v>102</v>
      </c>
    </row>
    <row r="137" spans="2:14" ht="21" x14ac:dyDescent="0.2">
      <c r="B137" s="30" t="s">
        <v>40</v>
      </c>
      <c r="C137" s="35">
        <f>'مراکز جامع سلامت شهری غیرایران'!B24</f>
        <v>26</v>
      </c>
      <c r="D137" s="35">
        <f>'مراکز جامع سلامت شهری غیرایران'!C24</f>
        <v>17</v>
      </c>
      <c r="E137" s="185">
        <f t="shared" si="16"/>
        <v>43</v>
      </c>
      <c r="F137" s="35">
        <v>0</v>
      </c>
      <c r="G137" s="35">
        <v>0</v>
      </c>
      <c r="H137" s="185">
        <v>0</v>
      </c>
      <c r="I137" s="35">
        <f>'پایگاه سلامت غیرضمیمه غیرایرانی'!I25</f>
        <v>2</v>
      </c>
      <c r="J137" s="35">
        <f>'پایگاه سلامت غیرضمیمه غیرایرانی'!J25</f>
        <v>2</v>
      </c>
      <c r="K137" s="185">
        <f>'پایگاه سلامت غیرضمیمه غیرایرانی'!K25</f>
        <v>4</v>
      </c>
      <c r="L137" s="185">
        <f t="shared" si="18"/>
        <v>28</v>
      </c>
      <c r="M137" s="185">
        <f t="shared" si="19"/>
        <v>19</v>
      </c>
      <c r="N137" s="185">
        <f t="shared" si="20"/>
        <v>47</v>
      </c>
    </row>
    <row r="138" spans="2:14" ht="21" x14ac:dyDescent="0.2">
      <c r="B138" s="30" t="s">
        <v>41</v>
      </c>
      <c r="C138" s="35">
        <f>'مراکز جامع سلامت شهری غیرایران'!B25</f>
        <v>24</v>
      </c>
      <c r="D138" s="35">
        <f>'مراکز جامع سلامت شهری غیرایران'!C25</f>
        <v>11</v>
      </c>
      <c r="E138" s="185">
        <f t="shared" si="16"/>
        <v>35</v>
      </c>
      <c r="F138" s="35">
        <v>0</v>
      </c>
      <c r="G138" s="35">
        <v>0</v>
      </c>
      <c r="H138" s="185">
        <v>0</v>
      </c>
      <c r="I138" s="35">
        <f>'پایگاه سلامت غیرضمیمه غیرایرانی'!I26</f>
        <v>2</v>
      </c>
      <c r="J138" s="35">
        <f>'پایگاه سلامت غیرضمیمه غیرایرانی'!J26</f>
        <v>2</v>
      </c>
      <c r="K138" s="185">
        <f>'پایگاه سلامت غیرضمیمه غیرایرانی'!K26</f>
        <v>4</v>
      </c>
      <c r="L138" s="185">
        <f t="shared" si="18"/>
        <v>26</v>
      </c>
      <c r="M138" s="185">
        <f t="shared" si="19"/>
        <v>13</v>
      </c>
      <c r="N138" s="185">
        <f t="shared" si="20"/>
        <v>39</v>
      </c>
    </row>
    <row r="139" spans="2:14" ht="21.75" thickBot="1" x14ac:dyDescent="0.25">
      <c r="B139" s="32" t="s">
        <v>42</v>
      </c>
      <c r="C139" s="35">
        <f>'مراکز جامع سلامت شهری غیرایران'!B26</f>
        <v>12</v>
      </c>
      <c r="D139" s="35">
        <f>'مراکز جامع سلامت شهری غیرایران'!C26</f>
        <v>13</v>
      </c>
      <c r="E139" s="185">
        <f t="shared" si="16"/>
        <v>25</v>
      </c>
      <c r="F139" s="35">
        <v>0</v>
      </c>
      <c r="G139" s="35">
        <v>0</v>
      </c>
      <c r="H139" s="185">
        <v>0</v>
      </c>
      <c r="I139" s="35">
        <f>'پایگاه سلامت غیرضمیمه غیرایرانی'!I27</f>
        <v>1</v>
      </c>
      <c r="J139" s="35">
        <f>'پایگاه سلامت غیرضمیمه غیرایرانی'!J27</f>
        <v>0</v>
      </c>
      <c r="K139" s="185">
        <f>'پایگاه سلامت غیرضمیمه غیرایرانی'!K27</f>
        <v>1</v>
      </c>
      <c r="L139" s="185">
        <f t="shared" si="18"/>
        <v>13</v>
      </c>
      <c r="M139" s="185">
        <f t="shared" si="19"/>
        <v>13</v>
      </c>
      <c r="N139" s="185">
        <f t="shared" si="20"/>
        <v>26</v>
      </c>
    </row>
    <row r="140" spans="2:14" ht="21.75" thickBot="1" x14ac:dyDescent="0.25">
      <c r="B140" s="16" t="s">
        <v>11</v>
      </c>
      <c r="C140" s="35">
        <f>'مراکز جامع سلامت شهری غیرایران'!B27</f>
        <v>5437</v>
      </c>
      <c r="D140" s="35">
        <f>'مراکز جامع سلامت شهری غیرایران'!C27</f>
        <v>5255</v>
      </c>
      <c r="E140" s="185">
        <f>D140+C140</f>
        <v>10692</v>
      </c>
      <c r="F140" s="185">
        <v>0</v>
      </c>
      <c r="G140" s="185">
        <v>0</v>
      </c>
      <c r="H140" s="185">
        <v>0</v>
      </c>
      <c r="I140" s="185">
        <f>'پایگاه سلامت غیرضمیمه غیرایرانی'!I28</f>
        <v>1077</v>
      </c>
      <c r="J140" s="185">
        <f>'پایگاه سلامت غیرضمیمه غیرایرانی'!J28</f>
        <v>992</v>
      </c>
      <c r="K140" s="185">
        <f>'پایگاه سلامت غیرضمیمه غیرایرانی'!K28</f>
        <v>2069</v>
      </c>
      <c r="L140" s="185">
        <f t="shared" si="18"/>
        <v>6514</v>
      </c>
      <c r="M140" s="185">
        <f t="shared" si="19"/>
        <v>6247</v>
      </c>
      <c r="N140" s="185">
        <f t="shared" si="20"/>
        <v>12761</v>
      </c>
    </row>
    <row r="141" spans="2:14" ht="15" thickBot="1" x14ac:dyDescent="0.25"/>
    <row r="142" spans="2:14" ht="21" x14ac:dyDescent="0.2">
      <c r="B142" s="306" t="s">
        <v>152</v>
      </c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8"/>
    </row>
    <row r="143" spans="2:14" ht="21.75" thickBot="1" x14ac:dyDescent="0.25">
      <c r="B143" s="309" t="s">
        <v>52</v>
      </c>
      <c r="C143" s="310"/>
      <c r="D143" s="310"/>
      <c r="E143" s="310"/>
      <c r="F143" s="310"/>
      <c r="G143" s="310"/>
      <c r="H143" s="310"/>
      <c r="I143" s="310"/>
      <c r="J143" s="310"/>
      <c r="K143" s="310"/>
      <c r="L143" s="310"/>
      <c r="M143" s="310"/>
      <c r="N143" s="311"/>
    </row>
    <row r="144" spans="2:14" ht="21" x14ac:dyDescent="0.2">
      <c r="B144" s="312" t="s">
        <v>17</v>
      </c>
      <c r="C144" s="306" t="s">
        <v>0</v>
      </c>
      <c r="D144" s="307"/>
      <c r="E144" s="314" t="s">
        <v>1</v>
      </c>
      <c r="F144" s="316" t="s">
        <v>2</v>
      </c>
      <c r="G144" s="307"/>
      <c r="H144" s="317" t="s">
        <v>3</v>
      </c>
      <c r="I144" s="312" t="s">
        <v>4</v>
      </c>
      <c r="J144" s="316"/>
      <c r="K144" s="314" t="s">
        <v>5</v>
      </c>
      <c r="L144" s="306" t="s">
        <v>6</v>
      </c>
      <c r="M144" s="307" t="s">
        <v>7</v>
      </c>
      <c r="N144" s="308" t="s">
        <v>8</v>
      </c>
    </row>
    <row r="145" spans="2:14" ht="21.75" thickBot="1" x14ac:dyDescent="0.25">
      <c r="B145" s="313"/>
      <c r="C145" s="3" t="s">
        <v>9</v>
      </c>
      <c r="D145" s="2" t="s">
        <v>10</v>
      </c>
      <c r="E145" s="315"/>
      <c r="F145" s="1" t="s">
        <v>9</v>
      </c>
      <c r="G145" s="2" t="s">
        <v>10</v>
      </c>
      <c r="H145" s="318"/>
      <c r="I145" s="3" t="s">
        <v>9</v>
      </c>
      <c r="J145" s="2" t="s">
        <v>10</v>
      </c>
      <c r="K145" s="315"/>
      <c r="L145" s="319"/>
      <c r="M145" s="320"/>
      <c r="N145" s="321"/>
    </row>
    <row r="146" spans="2:14" ht="21" x14ac:dyDescent="0.2">
      <c r="B146" s="21" t="s">
        <v>21</v>
      </c>
      <c r="C146" s="34">
        <f>C118+C90</f>
        <v>46</v>
      </c>
      <c r="D146" s="34">
        <f t="shared" ref="D146:E146" si="21">D118+D90</f>
        <v>45</v>
      </c>
      <c r="E146" s="34">
        <f t="shared" si="21"/>
        <v>91</v>
      </c>
      <c r="F146" s="34">
        <f t="shared" ref="F146:H146" si="22">F90+F118</f>
        <v>0</v>
      </c>
      <c r="G146" s="34">
        <f t="shared" si="22"/>
        <v>0</v>
      </c>
      <c r="H146" s="79">
        <f t="shared" si="22"/>
        <v>0</v>
      </c>
      <c r="I146" s="34">
        <f>I118+I90</f>
        <v>6</v>
      </c>
      <c r="J146" s="34">
        <f>J118+J90</f>
        <v>2</v>
      </c>
      <c r="K146" s="79">
        <f>I146+J146</f>
        <v>8</v>
      </c>
      <c r="L146" s="79">
        <f>I146+C146</f>
        <v>52</v>
      </c>
      <c r="M146" s="79">
        <f t="shared" ref="M146:N146" si="23">J146+D146</f>
        <v>47</v>
      </c>
      <c r="N146" s="79">
        <f t="shared" si="23"/>
        <v>99</v>
      </c>
    </row>
    <row r="147" spans="2:14" ht="21" x14ac:dyDescent="0.2">
      <c r="B147" s="30" t="s">
        <v>22</v>
      </c>
      <c r="C147" s="34">
        <f t="shared" ref="C147:E147" si="24">C119+C91</f>
        <v>655</v>
      </c>
      <c r="D147" s="34">
        <f t="shared" si="24"/>
        <v>608</v>
      </c>
      <c r="E147" s="34">
        <f t="shared" si="24"/>
        <v>1263</v>
      </c>
      <c r="F147" s="34">
        <f t="shared" ref="F147:H167" si="25">F91+F119</f>
        <v>0</v>
      </c>
      <c r="G147" s="34">
        <f t="shared" si="25"/>
        <v>0</v>
      </c>
      <c r="H147" s="79">
        <f t="shared" si="25"/>
        <v>0</v>
      </c>
      <c r="I147" s="34">
        <f t="shared" ref="I147:J147" si="26">I119+I91</f>
        <v>28</v>
      </c>
      <c r="J147" s="34">
        <f t="shared" si="26"/>
        <v>27</v>
      </c>
      <c r="K147" s="79">
        <f t="shared" ref="K147:K168" si="27">I147+J147</f>
        <v>55</v>
      </c>
      <c r="L147" s="79">
        <f t="shared" ref="L147:L168" si="28">I147+C147</f>
        <v>683</v>
      </c>
      <c r="M147" s="79">
        <f t="shared" ref="M147:M168" si="29">J147+D147</f>
        <v>635</v>
      </c>
      <c r="N147" s="79">
        <f t="shared" ref="N147:N168" si="30">K147+E147</f>
        <v>1318</v>
      </c>
    </row>
    <row r="148" spans="2:14" ht="21" x14ac:dyDescent="0.2">
      <c r="B148" s="30" t="s">
        <v>23</v>
      </c>
      <c r="C148" s="34">
        <f t="shared" ref="C148:E148" si="31">C120+C92</f>
        <v>2997</v>
      </c>
      <c r="D148" s="34">
        <f t="shared" si="31"/>
        <v>2867</v>
      </c>
      <c r="E148" s="34">
        <f t="shared" si="31"/>
        <v>5864</v>
      </c>
      <c r="F148" s="34">
        <f t="shared" si="25"/>
        <v>0</v>
      </c>
      <c r="G148" s="34">
        <f t="shared" si="25"/>
        <v>0</v>
      </c>
      <c r="H148" s="79">
        <f t="shared" si="25"/>
        <v>0</v>
      </c>
      <c r="I148" s="34">
        <f t="shared" ref="I148:J148" si="32">I120+I92</f>
        <v>140</v>
      </c>
      <c r="J148" s="34">
        <f t="shared" si="32"/>
        <v>146</v>
      </c>
      <c r="K148" s="79">
        <f t="shared" si="27"/>
        <v>286</v>
      </c>
      <c r="L148" s="79">
        <f t="shared" si="28"/>
        <v>3137</v>
      </c>
      <c r="M148" s="79">
        <f t="shared" si="29"/>
        <v>3013</v>
      </c>
      <c r="N148" s="79">
        <f t="shared" si="30"/>
        <v>6150</v>
      </c>
    </row>
    <row r="149" spans="2:14" ht="21" x14ac:dyDescent="0.2">
      <c r="B149" s="30" t="s">
        <v>24</v>
      </c>
      <c r="C149" s="34">
        <f t="shared" ref="C149:E149" si="33">C121+C93</f>
        <v>1944</v>
      </c>
      <c r="D149" s="34">
        <f t="shared" si="33"/>
        <v>1807</v>
      </c>
      <c r="E149" s="34">
        <f t="shared" si="33"/>
        <v>3751</v>
      </c>
      <c r="F149" s="34">
        <f t="shared" si="25"/>
        <v>0</v>
      </c>
      <c r="G149" s="34">
        <f t="shared" si="25"/>
        <v>0</v>
      </c>
      <c r="H149" s="79">
        <f t="shared" si="25"/>
        <v>0</v>
      </c>
      <c r="I149" s="34">
        <f t="shared" ref="I149:J149" si="34">I121+I93</f>
        <v>85</v>
      </c>
      <c r="J149" s="34">
        <f t="shared" si="34"/>
        <v>82</v>
      </c>
      <c r="K149" s="79">
        <f t="shared" si="27"/>
        <v>167</v>
      </c>
      <c r="L149" s="79">
        <f t="shared" si="28"/>
        <v>2029</v>
      </c>
      <c r="M149" s="79">
        <f t="shared" si="29"/>
        <v>1889</v>
      </c>
      <c r="N149" s="79">
        <f t="shared" si="30"/>
        <v>3918</v>
      </c>
    </row>
    <row r="150" spans="2:14" ht="21" x14ac:dyDescent="0.2">
      <c r="B150" s="30" t="s">
        <v>25</v>
      </c>
      <c r="C150" s="34">
        <f t="shared" ref="C150:E150" si="35">C122+C94</f>
        <v>3056</v>
      </c>
      <c r="D150" s="34">
        <f t="shared" si="35"/>
        <v>2972</v>
      </c>
      <c r="E150" s="34">
        <f t="shared" si="35"/>
        <v>6028</v>
      </c>
      <c r="F150" s="34">
        <f t="shared" si="25"/>
        <v>0</v>
      </c>
      <c r="G150" s="34">
        <f t="shared" si="25"/>
        <v>0</v>
      </c>
      <c r="H150" s="79">
        <f t="shared" si="25"/>
        <v>0</v>
      </c>
      <c r="I150" s="34">
        <f t="shared" ref="I150:J150" si="36">I122+I94</f>
        <v>98</v>
      </c>
      <c r="J150" s="34">
        <f t="shared" si="36"/>
        <v>103</v>
      </c>
      <c r="K150" s="79">
        <f t="shared" si="27"/>
        <v>201</v>
      </c>
      <c r="L150" s="79">
        <f t="shared" si="28"/>
        <v>3154</v>
      </c>
      <c r="M150" s="79">
        <f t="shared" si="29"/>
        <v>3075</v>
      </c>
      <c r="N150" s="79">
        <f t="shared" si="30"/>
        <v>6229</v>
      </c>
    </row>
    <row r="151" spans="2:14" ht="21" x14ac:dyDescent="0.2">
      <c r="B151" s="30" t="s">
        <v>26</v>
      </c>
      <c r="C151" s="34">
        <f t="shared" ref="C151:E151" si="37">C123+C95</f>
        <v>4222</v>
      </c>
      <c r="D151" s="34">
        <f t="shared" si="37"/>
        <v>4226</v>
      </c>
      <c r="E151" s="34">
        <f t="shared" si="37"/>
        <v>8448</v>
      </c>
      <c r="F151" s="34">
        <f t="shared" si="25"/>
        <v>0</v>
      </c>
      <c r="G151" s="34">
        <f t="shared" si="25"/>
        <v>0</v>
      </c>
      <c r="H151" s="79">
        <f t="shared" si="25"/>
        <v>0</v>
      </c>
      <c r="I151" s="34">
        <f t="shared" ref="I151:J151" si="38">I123+I95</f>
        <v>173</v>
      </c>
      <c r="J151" s="34">
        <f t="shared" si="38"/>
        <v>149</v>
      </c>
      <c r="K151" s="79">
        <f t="shared" si="27"/>
        <v>322</v>
      </c>
      <c r="L151" s="79">
        <f t="shared" si="28"/>
        <v>4395</v>
      </c>
      <c r="M151" s="79">
        <f t="shared" si="29"/>
        <v>4375</v>
      </c>
      <c r="N151" s="79">
        <f t="shared" si="30"/>
        <v>8770</v>
      </c>
    </row>
    <row r="152" spans="2:14" ht="21" x14ac:dyDescent="0.2">
      <c r="B152" s="30" t="s">
        <v>27</v>
      </c>
      <c r="C152" s="34">
        <f t="shared" ref="C152:E152" si="39">C124+C96</f>
        <v>2451</v>
      </c>
      <c r="D152" s="34">
        <f t="shared" si="39"/>
        <v>2278</v>
      </c>
      <c r="E152" s="34">
        <f t="shared" si="39"/>
        <v>4729</v>
      </c>
      <c r="F152" s="34">
        <f t="shared" si="25"/>
        <v>0</v>
      </c>
      <c r="G152" s="34">
        <f t="shared" si="25"/>
        <v>0</v>
      </c>
      <c r="H152" s="79">
        <f t="shared" si="25"/>
        <v>0</v>
      </c>
      <c r="I152" s="34">
        <f t="shared" ref="I152:J152" si="40">I124+I96</f>
        <v>89</v>
      </c>
      <c r="J152" s="34">
        <f t="shared" si="40"/>
        <v>93</v>
      </c>
      <c r="K152" s="79">
        <f t="shared" si="27"/>
        <v>182</v>
      </c>
      <c r="L152" s="79">
        <f t="shared" si="28"/>
        <v>2540</v>
      </c>
      <c r="M152" s="79">
        <f t="shared" si="29"/>
        <v>2371</v>
      </c>
      <c r="N152" s="79">
        <f t="shared" si="30"/>
        <v>4911</v>
      </c>
    </row>
    <row r="153" spans="2:14" ht="21" x14ac:dyDescent="0.2">
      <c r="B153" s="30" t="s">
        <v>28</v>
      </c>
      <c r="C153" s="34">
        <f t="shared" ref="C153:E153" si="41">C125+C97</f>
        <v>1497</v>
      </c>
      <c r="D153" s="34">
        <f t="shared" si="41"/>
        <v>1447</v>
      </c>
      <c r="E153" s="34">
        <f t="shared" si="41"/>
        <v>2944</v>
      </c>
      <c r="F153" s="34">
        <f t="shared" si="25"/>
        <v>0</v>
      </c>
      <c r="G153" s="34">
        <f t="shared" si="25"/>
        <v>0</v>
      </c>
      <c r="H153" s="79">
        <f t="shared" si="25"/>
        <v>0</v>
      </c>
      <c r="I153" s="34">
        <f t="shared" ref="I153:J153" si="42">I125+I97</f>
        <v>108</v>
      </c>
      <c r="J153" s="34">
        <f t="shared" si="42"/>
        <v>90</v>
      </c>
      <c r="K153" s="79">
        <f t="shared" si="27"/>
        <v>198</v>
      </c>
      <c r="L153" s="79">
        <f t="shared" si="28"/>
        <v>1605</v>
      </c>
      <c r="M153" s="79">
        <f t="shared" si="29"/>
        <v>1537</v>
      </c>
      <c r="N153" s="79">
        <f t="shared" si="30"/>
        <v>3142</v>
      </c>
    </row>
    <row r="154" spans="2:14" ht="21" x14ac:dyDescent="0.2">
      <c r="B154" s="30" t="s">
        <v>29</v>
      </c>
      <c r="C154" s="34">
        <f t="shared" ref="C154:E154" si="43">C126+C98</f>
        <v>3253</v>
      </c>
      <c r="D154" s="34">
        <f t="shared" si="43"/>
        <v>3335</v>
      </c>
      <c r="E154" s="34">
        <f t="shared" si="43"/>
        <v>6588</v>
      </c>
      <c r="F154" s="34">
        <f t="shared" si="25"/>
        <v>0</v>
      </c>
      <c r="G154" s="34">
        <f t="shared" si="25"/>
        <v>0</v>
      </c>
      <c r="H154" s="79">
        <f t="shared" si="25"/>
        <v>0</v>
      </c>
      <c r="I154" s="34">
        <f t="shared" ref="I154:J154" si="44">I126+I98</f>
        <v>188</v>
      </c>
      <c r="J154" s="34">
        <f t="shared" si="44"/>
        <v>181</v>
      </c>
      <c r="K154" s="79">
        <f t="shared" si="27"/>
        <v>369</v>
      </c>
      <c r="L154" s="79">
        <f t="shared" si="28"/>
        <v>3441</v>
      </c>
      <c r="M154" s="79">
        <f t="shared" si="29"/>
        <v>3516</v>
      </c>
      <c r="N154" s="79">
        <f t="shared" si="30"/>
        <v>6957</v>
      </c>
    </row>
    <row r="155" spans="2:14" ht="21" x14ac:dyDescent="0.2">
      <c r="B155" s="30" t="s">
        <v>30</v>
      </c>
      <c r="C155" s="34">
        <f t="shared" ref="C155:E155" si="45">C127+C99</f>
        <v>3351</v>
      </c>
      <c r="D155" s="34">
        <f t="shared" si="45"/>
        <v>3462</v>
      </c>
      <c r="E155" s="34">
        <f t="shared" si="45"/>
        <v>6813</v>
      </c>
      <c r="F155" s="34">
        <f t="shared" si="25"/>
        <v>0</v>
      </c>
      <c r="G155" s="34">
        <f t="shared" si="25"/>
        <v>0</v>
      </c>
      <c r="H155" s="79">
        <f t="shared" si="25"/>
        <v>0</v>
      </c>
      <c r="I155" s="34">
        <f t="shared" ref="I155:J155" si="46">I127+I99</f>
        <v>167</v>
      </c>
      <c r="J155" s="34">
        <f t="shared" si="46"/>
        <v>154</v>
      </c>
      <c r="K155" s="79">
        <f t="shared" si="27"/>
        <v>321</v>
      </c>
      <c r="L155" s="79">
        <f t="shared" si="28"/>
        <v>3518</v>
      </c>
      <c r="M155" s="79">
        <f t="shared" si="29"/>
        <v>3616</v>
      </c>
      <c r="N155" s="79">
        <f t="shared" si="30"/>
        <v>7134</v>
      </c>
    </row>
    <row r="156" spans="2:14" ht="21" x14ac:dyDescent="0.2">
      <c r="B156" s="30" t="s">
        <v>31</v>
      </c>
      <c r="C156" s="34">
        <f t="shared" ref="C156:E156" si="47">C128+C100</f>
        <v>4225</v>
      </c>
      <c r="D156" s="34">
        <f t="shared" si="47"/>
        <v>4029</v>
      </c>
      <c r="E156" s="34">
        <f t="shared" si="47"/>
        <v>8254</v>
      </c>
      <c r="F156" s="34">
        <f t="shared" si="25"/>
        <v>0</v>
      </c>
      <c r="G156" s="34">
        <f t="shared" si="25"/>
        <v>0</v>
      </c>
      <c r="H156" s="79">
        <f t="shared" si="25"/>
        <v>0</v>
      </c>
      <c r="I156" s="34">
        <f t="shared" ref="I156:J156" si="48">I128+I100</f>
        <v>174</v>
      </c>
      <c r="J156" s="34">
        <f t="shared" si="48"/>
        <v>141</v>
      </c>
      <c r="K156" s="79">
        <f t="shared" si="27"/>
        <v>315</v>
      </c>
      <c r="L156" s="79">
        <f t="shared" si="28"/>
        <v>4399</v>
      </c>
      <c r="M156" s="79">
        <f t="shared" si="29"/>
        <v>4170</v>
      </c>
      <c r="N156" s="79">
        <f t="shared" si="30"/>
        <v>8569</v>
      </c>
    </row>
    <row r="157" spans="2:14" ht="21" x14ac:dyDescent="0.2">
      <c r="B157" s="30" t="s">
        <v>32</v>
      </c>
      <c r="C157" s="34">
        <f t="shared" ref="C157:E157" si="49">C129+C101</f>
        <v>5346</v>
      </c>
      <c r="D157" s="34">
        <f t="shared" si="49"/>
        <v>4826</v>
      </c>
      <c r="E157" s="34">
        <f t="shared" si="49"/>
        <v>10172</v>
      </c>
      <c r="F157" s="34">
        <f t="shared" si="25"/>
        <v>0</v>
      </c>
      <c r="G157" s="34">
        <f t="shared" si="25"/>
        <v>0</v>
      </c>
      <c r="H157" s="79">
        <f t="shared" si="25"/>
        <v>0</v>
      </c>
      <c r="I157" s="34">
        <f t="shared" ref="I157:J157" si="50">I129+I101</f>
        <v>157</v>
      </c>
      <c r="J157" s="34">
        <f t="shared" si="50"/>
        <v>130</v>
      </c>
      <c r="K157" s="79">
        <f t="shared" si="27"/>
        <v>287</v>
      </c>
      <c r="L157" s="79">
        <f t="shared" si="28"/>
        <v>5503</v>
      </c>
      <c r="M157" s="79">
        <f t="shared" si="29"/>
        <v>4956</v>
      </c>
      <c r="N157" s="79">
        <f t="shared" si="30"/>
        <v>10459</v>
      </c>
    </row>
    <row r="158" spans="2:14" ht="21" x14ac:dyDescent="0.2">
      <c r="B158" s="30" t="s">
        <v>33</v>
      </c>
      <c r="C158" s="34">
        <f t="shared" ref="C158:E158" si="51">C130+C102</f>
        <v>4474</v>
      </c>
      <c r="D158" s="34">
        <f t="shared" si="51"/>
        <v>4204</v>
      </c>
      <c r="E158" s="34">
        <f t="shared" si="51"/>
        <v>8678</v>
      </c>
      <c r="F158" s="34">
        <f t="shared" si="25"/>
        <v>0</v>
      </c>
      <c r="G158" s="34">
        <f t="shared" si="25"/>
        <v>0</v>
      </c>
      <c r="H158" s="79">
        <f t="shared" si="25"/>
        <v>0</v>
      </c>
      <c r="I158" s="34">
        <f t="shared" ref="I158:J158" si="52">I130+I102</f>
        <v>106</v>
      </c>
      <c r="J158" s="34">
        <f t="shared" si="52"/>
        <v>105</v>
      </c>
      <c r="K158" s="79">
        <f t="shared" si="27"/>
        <v>211</v>
      </c>
      <c r="L158" s="79">
        <f t="shared" si="28"/>
        <v>4580</v>
      </c>
      <c r="M158" s="79">
        <f t="shared" si="29"/>
        <v>4309</v>
      </c>
      <c r="N158" s="79">
        <f t="shared" si="30"/>
        <v>8889</v>
      </c>
    </row>
    <row r="159" spans="2:14" ht="21" x14ac:dyDescent="0.2">
      <c r="B159" s="30" t="s">
        <v>34</v>
      </c>
      <c r="C159" s="34">
        <f t="shared" ref="C159:E159" si="53">C131+C103</f>
        <v>3679</v>
      </c>
      <c r="D159" s="34">
        <f t="shared" si="53"/>
        <v>3392</v>
      </c>
      <c r="E159" s="34">
        <f t="shared" si="53"/>
        <v>7071</v>
      </c>
      <c r="F159" s="34">
        <f t="shared" si="25"/>
        <v>0</v>
      </c>
      <c r="G159" s="34">
        <f t="shared" si="25"/>
        <v>0</v>
      </c>
      <c r="H159" s="79">
        <f t="shared" si="25"/>
        <v>0</v>
      </c>
      <c r="I159" s="34">
        <f t="shared" ref="I159:J159" si="54">I131+I103</f>
        <v>91</v>
      </c>
      <c r="J159" s="34">
        <f t="shared" si="54"/>
        <v>84</v>
      </c>
      <c r="K159" s="79">
        <f t="shared" si="27"/>
        <v>175</v>
      </c>
      <c r="L159" s="79">
        <f t="shared" si="28"/>
        <v>3770</v>
      </c>
      <c r="M159" s="79">
        <f t="shared" si="29"/>
        <v>3476</v>
      </c>
      <c r="N159" s="79">
        <f t="shared" si="30"/>
        <v>7246</v>
      </c>
    </row>
    <row r="160" spans="2:14" ht="21" x14ac:dyDescent="0.2">
      <c r="B160" s="30" t="s">
        <v>35</v>
      </c>
      <c r="C160" s="34">
        <f t="shared" ref="C160:E160" si="55">C132+C104</f>
        <v>3359</v>
      </c>
      <c r="D160" s="34">
        <f t="shared" si="55"/>
        <v>3092</v>
      </c>
      <c r="E160" s="34">
        <f t="shared" si="55"/>
        <v>6451</v>
      </c>
      <c r="F160" s="34">
        <f t="shared" si="25"/>
        <v>0</v>
      </c>
      <c r="G160" s="34">
        <f t="shared" si="25"/>
        <v>0</v>
      </c>
      <c r="H160" s="79">
        <f t="shared" si="25"/>
        <v>0</v>
      </c>
      <c r="I160" s="34">
        <f t="shared" ref="I160:J160" si="56">I132+I104</f>
        <v>70</v>
      </c>
      <c r="J160" s="34">
        <f t="shared" si="56"/>
        <v>58</v>
      </c>
      <c r="K160" s="79">
        <f t="shared" si="27"/>
        <v>128</v>
      </c>
      <c r="L160" s="79">
        <f t="shared" si="28"/>
        <v>3429</v>
      </c>
      <c r="M160" s="79">
        <f t="shared" si="29"/>
        <v>3150</v>
      </c>
      <c r="N160" s="79">
        <f t="shared" si="30"/>
        <v>6579</v>
      </c>
    </row>
    <row r="161" spans="2:14" ht="21" x14ac:dyDescent="0.2">
      <c r="B161" s="30" t="s">
        <v>36</v>
      </c>
      <c r="C161" s="34">
        <f t="shared" ref="C161:E161" si="57">C133+C105</f>
        <v>2631</v>
      </c>
      <c r="D161" s="34">
        <f t="shared" si="57"/>
        <v>2582</v>
      </c>
      <c r="E161" s="34">
        <f t="shared" si="57"/>
        <v>5213</v>
      </c>
      <c r="F161" s="34">
        <f t="shared" si="25"/>
        <v>0</v>
      </c>
      <c r="G161" s="34">
        <f t="shared" si="25"/>
        <v>0</v>
      </c>
      <c r="H161" s="79">
        <f t="shared" si="25"/>
        <v>0</v>
      </c>
      <c r="I161" s="34">
        <f t="shared" ref="I161:J161" si="58">I133+I105</f>
        <v>39</v>
      </c>
      <c r="J161" s="34">
        <f t="shared" si="58"/>
        <v>42</v>
      </c>
      <c r="K161" s="79">
        <f t="shared" si="27"/>
        <v>81</v>
      </c>
      <c r="L161" s="79">
        <f t="shared" si="28"/>
        <v>2670</v>
      </c>
      <c r="M161" s="79">
        <f t="shared" si="29"/>
        <v>2624</v>
      </c>
      <c r="N161" s="79">
        <f t="shared" si="30"/>
        <v>5294</v>
      </c>
    </row>
    <row r="162" spans="2:14" ht="21" x14ac:dyDescent="0.2">
      <c r="B162" s="30" t="s">
        <v>37</v>
      </c>
      <c r="C162" s="34">
        <f t="shared" ref="C162:E162" si="59">C134+C106</f>
        <v>2072</v>
      </c>
      <c r="D162" s="34">
        <f t="shared" si="59"/>
        <v>2004</v>
      </c>
      <c r="E162" s="34">
        <f t="shared" si="59"/>
        <v>4076</v>
      </c>
      <c r="F162" s="34">
        <f t="shared" si="25"/>
        <v>0</v>
      </c>
      <c r="G162" s="34">
        <f t="shared" si="25"/>
        <v>0</v>
      </c>
      <c r="H162" s="79">
        <f t="shared" si="25"/>
        <v>0</v>
      </c>
      <c r="I162" s="34">
        <f t="shared" ref="I162:J162" si="60">I134+I106</f>
        <v>25</v>
      </c>
      <c r="J162" s="34">
        <f t="shared" si="60"/>
        <v>32</v>
      </c>
      <c r="K162" s="79">
        <f t="shared" si="27"/>
        <v>57</v>
      </c>
      <c r="L162" s="79">
        <f t="shared" si="28"/>
        <v>2097</v>
      </c>
      <c r="M162" s="79">
        <f t="shared" si="29"/>
        <v>2036</v>
      </c>
      <c r="N162" s="79">
        <f t="shared" si="30"/>
        <v>4133</v>
      </c>
    </row>
    <row r="163" spans="2:14" ht="21" x14ac:dyDescent="0.2">
      <c r="B163" s="30" t="s">
        <v>38</v>
      </c>
      <c r="C163" s="34">
        <f t="shared" ref="C163:E163" si="61">C135+C107</f>
        <v>1348</v>
      </c>
      <c r="D163" s="34">
        <f t="shared" si="61"/>
        <v>1402</v>
      </c>
      <c r="E163" s="34">
        <f t="shared" si="61"/>
        <v>2750</v>
      </c>
      <c r="F163" s="34">
        <f t="shared" si="25"/>
        <v>0</v>
      </c>
      <c r="G163" s="34">
        <f t="shared" si="25"/>
        <v>0</v>
      </c>
      <c r="H163" s="79">
        <f t="shared" si="25"/>
        <v>0</v>
      </c>
      <c r="I163" s="34">
        <f t="shared" ref="I163:J163" si="62">I135+I107</f>
        <v>17</v>
      </c>
      <c r="J163" s="34">
        <f t="shared" si="62"/>
        <v>17</v>
      </c>
      <c r="K163" s="79">
        <f t="shared" si="27"/>
        <v>34</v>
      </c>
      <c r="L163" s="79">
        <f t="shared" si="28"/>
        <v>1365</v>
      </c>
      <c r="M163" s="79">
        <f t="shared" si="29"/>
        <v>1419</v>
      </c>
      <c r="N163" s="79">
        <f t="shared" si="30"/>
        <v>2784</v>
      </c>
    </row>
    <row r="164" spans="2:14" ht="21" x14ac:dyDescent="0.2">
      <c r="B164" s="30" t="s">
        <v>39</v>
      </c>
      <c r="C164" s="34">
        <f t="shared" ref="C164:E164" si="63">C136+C108</f>
        <v>996</v>
      </c>
      <c r="D164" s="34">
        <f t="shared" si="63"/>
        <v>1053</v>
      </c>
      <c r="E164" s="34">
        <f t="shared" si="63"/>
        <v>2049</v>
      </c>
      <c r="F164" s="34">
        <f t="shared" si="25"/>
        <v>0</v>
      </c>
      <c r="G164" s="34">
        <f t="shared" si="25"/>
        <v>0</v>
      </c>
      <c r="H164" s="79">
        <f t="shared" si="25"/>
        <v>0</v>
      </c>
      <c r="I164" s="34">
        <f t="shared" ref="I164:J164" si="64">I136+I108</f>
        <v>12</v>
      </c>
      <c r="J164" s="34">
        <f t="shared" si="64"/>
        <v>12</v>
      </c>
      <c r="K164" s="79">
        <f t="shared" si="27"/>
        <v>24</v>
      </c>
      <c r="L164" s="79">
        <f t="shared" si="28"/>
        <v>1008</v>
      </c>
      <c r="M164" s="79">
        <f t="shared" si="29"/>
        <v>1065</v>
      </c>
      <c r="N164" s="79">
        <f t="shared" si="30"/>
        <v>2073</v>
      </c>
    </row>
    <row r="165" spans="2:14" ht="21" x14ac:dyDescent="0.2">
      <c r="B165" s="30" t="s">
        <v>40</v>
      </c>
      <c r="C165" s="34">
        <f t="shared" ref="C165:E165" si="65">C137+C109</f>
        <v>533</v>
      </c>
      <c r="D165" s="34">
        <f t="shared" si="65"/>
        <v>692</v>
      </c>
      <c r="E165" s="34">
        <f t="shared" si="65"/>
        <v>1225</v>
      </c>
      <c r="F165" s="34">
        <f t="shared" si="25"/>
        <v>0</v>
      </c>
      <c r="G165" s="34">
        <f t="shared" si="25"/>
        <v>0</v>
      </c>
      <c r="H165" s="79">
        <f t="shared" si="25"/>
        <v>0</v>
      </c>
      <c r="I165" s="34">
        <f t="shared" ref="I165:J165" si="66">I137+I109</f>
        <v>7</v>
      </c>
      <c r="J165" s="34">
        <f t="shared" si="66"/>
        <v>3</v>
      </c>
      <c r="K165" s="79">
        <f t="shared" si="27"/>
        <v>10</v>
      </c>
      <c r="L165" s="79">
        <f t="shared" si="28"/>
        <v>540</v>
      </c>
      <c r="M165" s="79">
        <f t="shared" si="29"/>
        <v>695</v>
      </c>
      <c r="N165" s="79">
        <f t="shared" si="30"/>
        <v>1235</v>
      </c>
    </row>
    <row r="166" spans="2:14" ht="21" x14ac:dyDescent="0.2">
      <c r="B166" s="30" t="s">
        <v>41</v>
      </c>
      <c r="C166" s="34">
        <f t="shared" ref="C166:E166" si="67">C138+C110</f>
        <v>401</v>
      </c>
      <c r="D166" s="34">
        <f t="shared" si="67"/>
        <v>480</v>
      </c>
      <c r="E166" s="34">
        <f t="shared" si="67"/>
        <v>881</v>
      </c>
      <c r="F166" s="34">
        <f t="shared" si="25"/>
        <v>0</v>
      </c>
      <c r="G166" s="34">
        <f t="shared" si="25"/>
        <v>0</v>
      </c>
      <c r="H166" s="79">
        <f t="shared" si="25"/>
        <v>0</v>
      </c>
      <c r="I166" s="34">
        <f t="shared" ref="I166:J166" si="68">I138+I110</f>
        <v>4</v>
      </c>
      <c r="J166" s="34">
        <f t="shared" si="68"/>
        <v>5</v>
      </c>
      <c r="K166" s="79">
        <f t="shared" si="27"/>
        <v>9</v>
      </c>
      <c r="L166" s="79">
        <f t="shared" si="28"/>
        <v>405</v>
      </c>
      <c r="M166" s="79">
        <f t="shared" si="29"/>
        <v>485</v>
      </c>
      <c r="N166" s="79">
        <f t="shared" si="30"/>
        <v>890</v>
      </c>
    </row>
    <row r="167" spans="2:14" ht="21.75" thickBot="1" x14ac:dyDescent="0.25">
      <c r="B167" s="32" t="s">
        <v>42</v>
      </c>
      <c r="C167" s="34">
        <f t="shared" ref="C167:E167" si="69">C139+C111</f>
        <v>484</v>
      </c>
      <c r="D167" s="34">
        <f t="shared" si="69"/>
        <v>538</v>
      </c>
      <c r="E167" s="34">
        <f t="shared" si="69"/>
        <v>1022</v>
      </c>
      <c r="F167" s="34">
        <f t="shared" si="25"/>
        <v>0</v>
      </c>
      <c r="G167" s="34">
        <f t="shared" si="25"/>
        <v>0</v>
      </c>
      <c r="H167" s="79">
        <f t="shared" si="25"/>
        <v>0</v>
      </c>
      <c r="I167" s="34">
        <f t="shared" ref="I167:J167" si="70">I139+I111</f>
        <v>7</v>
      </c>
      <c r="J167" s="34">
        <f t="shared" si="70"/>
        <v>2</v>
      </c>
      <c r="K167" s="79">
        <f t="shared" si="27"/>
        <v>9</v>
      </c>
      <c r="L167" s="79">
        <f t="shared" si="28"/>
        <v>491</v>
      </c>
      <c r="M167" s="79">
        <f t="shared" si="29"/>
        <v>540</v>
      </c>
      <c r="N167" s="79">
        <f t="shared" si="30"/>
        <v>1031</v>
      </c>
    </row>
    <row r="168" spans="2:14" ht="21.75" thickBot="1" x14ac:dyDescent="0.25">
      <c r="B168" s="16" t="s">
        <v>11</v>
      </c>
      <c r="C168" s="34">
        <f t="shared" ref="C168:E168" si="71">C140+C112</f>
        <v>53020</v>
      </c>
      <c r="D168" s="34">
        <f t="shared" si="71"/>
        <v>51341</v>
      </c>
      <c r="E168" s="34">
        <f t="shared" si="71"/>
        <v>104361</v>
      </c>
      <c r="F168" s="79">
        <f t="shared" ref="F168:H168" si="72">F112+F140</f>
        <v>0</v>
      </c>
      <c r="G168" s="79">
        <f t="shared" si="72"/>
        <v>0</v>
      </c>
      <c r="H168" s="79">
        <f t="shared" si="72"/>
        <v>0</v>
      </c>
      <c r="I168" s="34">
        <f t="shared" ref="I168:J168" si="73">I140+I112</f>
        <v>1791</v>
      </c>
      <c r="J168" s="34">
        <f t="shared" si="73"/>
        <v>1658</v>
      </c>
      <c r="K168" s="79">
        <f t="shared" si="27"/>
        <v>3449</v>
      </c>
      <c r="L168" s="79">
        <f t="shared" si="28"/>
        <v>54811</v>
      </c>
      <c r="M168" s="79">
        <f t="shared" si="29"/>
        <v>52999</v>
      </c>
      <c r="N168" s="79">
        <f t="shared" si="30"/>
        <v>107810</v>
      </c>
    </row>
    <row r="169" spans="2:14" ht="15" thickBot="1" x14ac:dyDescent="0.25"/>
    <row r="170" spans="2:14" ht="21" x14ac:dyDescent="0.2">
      <c r="B170" s="306" t="s">
        <v>152</v>
      </c>
      <c r="C170" s="307"/>
      <c r="D170" s="307"/>
      <c r="E170" s="307"/>
      <c r="F170" s="307"/>
      <c r="G170" s="307"/>
      <c r="H170" s="307"/>
      <c r="I170" s="307"/>
      <c r="J170" s="307"/>
      <c r="K170" s="307"/>
      <c r="L170" s="307"/>
      <c r="M170" s="307"/>
      <c r="N170" s="308"/>
    </row>
    <row r="171" spans="2:14" ht="21.75" thickBot="1" x14ac:dyDescent="0.25">
      <c r="B171" s="309" t="s">
        <v>153</v>
      </c>
      <c r="C171" s="310"/>
      <c r="D171" s="310"/>
      <c r="E171" s="310"/>
      <c r="F171" s="310"/>
      <c r="G171" s="310"/>
      <c r="H171" s="310"/>
      <c r="I171" s="310"/>
      <c r="J171" s="310"/>
      <c r="K171" s="310"/>
      <c r="L171" s="310"/>
      <c r="M171" s="310"/>
      <c r="N171" s="311"/>
    </row>
    <row r="172" spans="2:14" ht="21" x14ac:dyDescent="0.2">
      <c r="B172" s="312" t="s">
        <v>17</v>
      </c>
      <c r="C172" s="306" t="s">
        <v>0</v>
      </c>
      <c r="D172" s="307"/>
      <c r="E172" s="314" t="s">
        <v>1</v>
      </c>
      <c r="F172" s="316" t="s">
        <v>2</v>
      </c>
      <c r="G172" s="307"/>
      <c r="H172" s="317" t="s">
        <v>3</v>
      </c>
      <c r="I172" s="312" t="s">
        <v>4</v>
      </c>
      <c r="J172" s="316"/>
      <c r="K172" s="314" t="s">
        <v>5</v>
      </c>
      <c r="L172" s="306" t="s">
        <v>6</v>
      </c>
      <c r="M172" s="307" t="s">
        <v>7</v>
      </c>
      <c r="N172" s="308" t="s">
        <v>8</v>
      </c>
    </row>
    <row r="173" spans="2:14" ht="21.75" thickBot="1" x14ac:dyDescent="0.25">
      <c r="B173" s="313"/>
      <c r="C173" s="3" t="s">
        <v>9</v>
      </c>
      <c r="D173" s="2" t="s">
        <v>10</v>
      </c>
      <c r="E173" s="315"/>
      <c r="F173" s="1" t="s">
        <v>9</v>
      </c>
      <c r="G173" s="2" t="s">
        <v>10</v>
      </c>
      <c r="H173" s="318"/>
      <c r="I173" s="3" t="s">
        <v>9</v>
      </c>
      <c r="J173" s="2" t="s">
        <v>10</v>
      </c>
      <c r="K173" s="315"/>
      <c r="L173" s="319"/>
      <c r="M173" s="320"/>
      <c r="N173" s="321"/>
    </row>
    <row r="174" spans="2:14" ht="21" x14ac:dyDescent="0.2">
      <c r="B174" s="21" t="s">
        <v>21</v>
      </c>
      <c r="C174" s="34">
        <f>C6+C90</f>
        <v>43</v>
      </c>
      <c r="D174" s="34">
        <f t="shared" ref="D174:N174" si="74">D6+D90</f>
        <v>42</v>
      </c>
      <c r="E174" s="79">
        <f t="shared" si="74"/>
        <v>85</v>
      </c>
      <c r="F174" s="34">
        <f t="shared" si="74"/>
        <v>1</v>
      </c>
      <c r="G174" s="34">
        <f t="shared" si="74"/>
        <v>1</v>
      </c>
      <c r="H174" s="79">
        <f t="shared" si="74"/>
        <v>2</v>
      </c>
      <c r="I174" s="34">
        <f t="shared" si="74"/>
        <v>1</v>
      </c>
      <c r="J174" s="34">
        <f t="shared" si="74"/>
        <v>1</v>
      </c>
      <c r="K174" s="79">
        <f t="shared" si="74"/>
        <v>2</v>
      </c>
      <c r="L174" s="79">
        <f t="shared" si="74"/>
        <v>45</v>
      </c>
      <c r="M174" s="79">
        <f t="shared" si="74"/>
        <v>44</v>
      </c>
      <c r="N174" s="79">
        <f t="shared" si="74"/>
        <v>89</v>
      </c>
    </row>
    <row r="175" spans="2:14" ht="21" x14ac:dyDescent="0.2">
      <c r="B175" s="30" t="s">
        <v>22</v>
      </c>
      <c r="C175" s="34">
        <f t="shared" ref="C175:N196" si="75">C7+C91</f>
        <v>597</v>
      </c>
      <c r="D175" s="34">
        <f t="shared" si="75"/>
        <v>545</v>
      </c>
      <c r="E175" s="79">
        <f t="shared" si="75"/>
        <v>1142</v>
      </c>
      <c r="F175" s="34">
        <f t="shared" si="75"/>
        <v>5</v>
      </c>
      <c r="G175" s="34">
        <f t="shared" si="75"/>
        <v>6</v>
      </c>
      <c r="H175" s="79">
        <f t="shared" si="75"/>
        <v>11</v>
      </c>
      <c r="I175" s="34">
        <f t="shared" si="75"/>
        <v>8</v>
      </c>
      <c r="J175" s="34">
        <f t="shared" si="75"/>
        <v>7</v>
      </c>
      <c r="K175" s="79">
        <f t="shared" si="75"/>
        <v>15</v>
      </c>
      <c r="L175" s="79">
        <f t="shared" si="75"/>
        <v>610</v>
      </c>
      <c r="M175" s="79">
        <f t="shared" si="75"/>
        <v>558</v>
      </c>
      <c r="N175" s="79">
        <f t="shared" si="75"/>
        <v>1168</v>
      </c>
    </row>
    <row r="176" spans="2:14" ht="21" x14ac:dyDescent="0.2">
      <c r="B176" s="30" t="s">
        <v>23</v>
      </c>
      <c r="C176" s="34">
        <f t="shared" si="75"/>
        <v>2816</v>
      </c>
      <c r="D176" s="34">
        <f t="shared" si="75"/>
        <v>2668</v>
      </c>
      <c r="E176" s="79">
        <f t="shared" si="75"/>
        <v>5484</v>
      </c>
      <c r="F176" s="34">
        <f t="shared" si="75"/>
        <v>34</v>
      </c>
      <c r="G176" s="34">
        <f t="shared" si="75"/>
        <v>21</v>
      </c>
      <c r="H176" s="79">
        <f t="shared" si="75"/>
        <v>55</v>
      </c>
      <c r="I176" s="34">
        <f t="shared" si="75"/>
        <v>42</v>
      </c>
      <c r="J176" s="34">
        <f t="shared" si="75"/>
        <v>36</v>
      </c>
      <c r="K176" s="79">
        <f t="shared" si="75"/>
        <v>78</v>
      </c>
      <c r="L176" s="79">
        <f t="shared" si="75"/>
        <v>2892</v>
      </c>
      <c r="M176" s="79">
        <f t="shared" si="75"/>
        <v>2725</v>
      </c>
      <c r="N176" s="79">
        <f t="shared" si="75"/>
        <v>5617</v>
      </c>
    </row>
    <row r="177" spans="2:14" ht="21" x14ac:dyDescent="0.2">
      <c r="B177" s="30" t="s">
        <v>24</v>
      </c>
      <c r="C177" s="34">
        <f t="shared" si="75"/>
        <v>1877</v>
      </c>
      <c r="D177" s="34">
        <f t="shared" si="75"/>
        <v>1801</v>
      </c>
      <c r="E177" s="79">
        <f t="shared" si="75"/>
        <v>3678</v>
      </c>
      <c r="F177" s="34">
        <f t="shared" si="75"/>
        <v>16</v>
      </c>
      <c r="G177" s="34">
        <f t="shared" si="75"/>
        <v>13</v>
      </c>
      <c r="H177" s="79">
        <f t="shared" si="75"/>
        <v>29</v>
      </c>
      <c r="I177" s="34">
        <f t="shared" si="75"/>
        <v>22</v>
      </c>
      <c r="J177" s="34">
        <f t="shared" si="75"/>
        <v>26</v>
      </c>
      <c r="K177" s="79">
        <f t="shared" si="75"/>
        <v>48</v>
      </c>
      <c r="L177" s="79">
        <f t="shared" si="75"/>
        <v>1915</v>
      </c>
      <c r="M177" s="79">
        <f t="shared" si="75"/>
        <v>1840</v>
      </c>
      <c r="N177" s="79">
        <f t="shared" si="75"/>
        <v>3755</v>
      </c>
    </row>
    <row r="178" spans="2:14" ht="21" x14ac:dyDescent="0.2">
      <c r="B178" s="30" t="s">
        <v>25</v>
      </c>
      <c r="C178" s="34">
        <f t="shared" si="75"/>
        <v>3063</v>
      </c>
      <c r="D178" s="34">
        <f t="shared" si="75"/>
        <v>2949</v>
      </c>
      <c r="E178" s="79">
        <f t="shared" si="75"/>
        <v>6012</v>
      </c>
      <c r="F178" s="34">
        <f t="shared" si="75"/>
        <v>28</v>
      </c>
      <c r="G178" s="34">
        <f t="shared" si="75"/>
        <v>32</v>
      </c>
      <c r="H178" s="79">
        <f t="shared" si="75"/>
        <v>60</v>
      </c>
      <c r="I178" s="34">
        <f t="shared" si="75"/>
        <v>38</v>
      </c>
      <c r="J178" s="34">
        <f t="shared" si="75"/>
        <v>39</v>
      </c>
      <c r="K178" s="79">
        <f t="shared" si="75"/>
        <v>77</v>
      </c>
      <c r="L178" s="79">
        <f t="shared" si="75"/>
        <v>3129</v>
      </c>
      <c r="M178" s="79">
        <f t="shared" si="75"/>
        <v>3020</v>
      </c>
      <c r="N178" s="79">
        <f t="shared" si="75"/>
        <v>6149</v>
      </c>
    </row>
    <row r="179" spans="2:14" ht="21" x14ac:dyDescent="0.2">
      <c r="B179" s="30" t="s">
        <v>26</v>
      </c>
      <c r="C179" s="34">
        <f t="shared" si="75"/>
        <v>4214</v>
      </c>
      <c r="D179" s="34">
        <f t="shared" si="75"/>
        <v>4264</v>
      </c>
      <c r="E179" s="79">
        <f t="shared" si="75"/>
        <v>8478</v>
      </c>
      <c r="F179" s="34">
        <f t="shared" si="75"/>
        <v>31</v>
      </c>
      <c r="G179" s="34">
        <f t="shared" si="75"/>
        <v>25</v>
      </c>
      <c r="H179" s="79">
        <f t="shared" si="75"/>
        <v>56</v>
      </c>
      <c r="I179" s="34">
        <f t="shared" si="75"/>
        <v>59</v>
      </c>
      <c r="J179" s="34">
        <f t="shared" si="75"/>
        <v>56</v>
      </c>
      <c r="K179" s="79">
        <f t="shared" si="75"/>
        <v>115</v>
      </c>
      <c r="L179" s="79">
        <f t="shared" si="75"/>
        <v>4304</v>
      </c>
      <c r="M179" s="79">
        <f t="shared" si="75"/>
        <v>4345</v>
      </c>
      <c r="N179" s="79">
        <f t="shared" si="75"/>
        <v>8649</v>
      </c>
    </row>
    <row r="180" spans="2:14" ht="21" x14ac:dyDescent="0.2">
      <c r="B180" s="30" t="s">
        <v>27</v>
      </c>
      <c r="C180" s="34">
        <f t="shared" si="75"/>
        <v>2465</v>
      </c>
      <c r="D180" s="34">
        <f t="shared" si="75"/>
        <v>2243</v>
      </c>
      <c r="E180" s="79">
        <f t="shared" si="75"/>
        <v>4708</v>
      </c>
      <c r="F180" s="34">
        <f t="shared" si="75"/>
        <v>16</v>
      </c>
      <c r="G180" s="34">
        <f t="shared" si="75"/>
        <v>17</v>
      </c>
      <c r="H180" s="79">
        <f t="shared" si="75"/>
        <v>33</v>
      </c>
      <c r="I180" s="34">
        <f t="shared" si="75"/>
        <v>33</v>
      </c>
      <c r="J180" s="34">
        <f t="shared" si="75"/>
        <v>34</v>
      </c>
      <c r="K180" s="79">
        <f t="shared" si="75"/>
        <v>67</v>
      </c>
      <c r="L180" s="79">
        <f t="shared" si="75"/>
        <v>2514</v>
      </c>
      <c r="M180" s="79">
        <f t="shared" si="75"/>
        <v>2294</v>
      </c>
      <c r="N180" s="79">
        <f t="shared" si="75"/>
        <v>4808</v>
      </c>
    </row>
    <row r="181" spans="2:14" ht="21" x14ac:dyDescent="0.2">
      <c r="B181" s="30" t="s">
        <v>28</v>
      </c>
      <c r="C181" s="34">
        <f t="shared" si="75"/>
        <v>1450</v>
      </c>
      <c r="D181" s="34">
        <f t="shared" si="75"/>
        <v>1355</v>
      </c>
      <c r="E181" s="79">
        <f t="shared" si="75"/>
        <v>2805</v>
      </c>
      <c r="F181" s="34">
        <f t="shared" si="75"/>
        <v>15</v>
      </c>
      <c r="G181" s="34">
        <f t="shared" si="75"/>
        <v>7</v>
      </c>
      <c r="H181" s="79">
        <f t="shared" si="75"/>
        <v>22</v>
      </c>
      <c r="I181" s="34">
        <f t="shared" si="75"/>
        <v>28</v>
      </c>
      <c r="J181" s="34">
        <f t="shared" si="75"/>
        <v>26</v>
      </c>
      <c r="K181" s="79">
        <f t="shared" si="75"/>
        <v>54</v>
      </c>
      <c r="L181" s="79">
        <f t="shared" si="75"/>
        <v>1493</v>
      </c>
      <c r="M181" s="79">
        <f t="shared" si="75"/>
        <v>1388</v>
      </c>
      <c r="N181" s="79">
        <f t="shared" si="75"/>
        <v>2881</v>
      </c>
    </row>
    <row r="182" spans="2:14" ht="21" x14ac:dyDescent="0.2">
      <c r="B182" s="30" t="s">
        <v>29</v>
      </c>
      <c r="C182" s="34">
        <f t="shared" si="75"/>
        <v>3158</v>
      </c>
      <c r="D182" s="34">
        <f t="shared" si="75"/>
        <v>3155</v>
      </c>
      <c r="E182" s="79">
        <f t="shared" si="75"/>
        <v>6313</v>
      </c>
      <c r="F182" s="34">
        <f t="shared" si="75"/>
        <v>21</v>
      </c>
      <c r="G182" s="34">
        <f t="shared" si="75"/>
        <v>23</v>
      </c>
      <c r="H182" s="79">
        <f t="shared" si="75"/>
        <v>44</v>
      </c>
      <c r="I182" s="34">
        <f t="shared" si="75"/>
        <v>42</v>
      </c>
      <c r="J182" s="34">
        <f t="shared" si="75"/>
        <v>44</v>
      </c>
      <c r="K182" s="79">
        <f t="shared" si="75"/>
        <v>86</v>
      </c>
      <c r="L182" s="79">
        <f t="shared" si="75"/>
        <v>3221</v>
      </c>
      <c r="M182" s="79">
        <f t="shared" si="75"/>
        <v>3222</v>
      </c>
      <c r="N182" s="79">
        <f t="shared" si="75"/>
        <v>6443</v>
      </c>
    </row>
    <row r="183" spans="2:14" ht="21" x14ac:dyDescent="0.2">
      <c r="B183" s="30" t="s">
        <v>30</v>
      </c>
      <c r="C183" s="34">
        <f t="shared" si="75"/>
        <v>3249</v>
      </c>
      <c r="D183" s="34">
        <f t="shared" si="75"/>
        <v>3307</v>
      </c>
      <c r="E183" s="79">
        <f t="shared" si="75"/>
        <v>6556</v>
      </c>
      <c r="F183" s="34">
        <f t="shared" si="75"/>
        <v>21</v>
      </c>
      <c r="G183" s="34">
        <f t="shared" si="75"/>
        <v>20</v>
      </c>
      <c r="H183" s="79">
        <f t="shared" si="75"/>
        <v>41</v>
      </c>
      <c r="I183" s="34">
        <f t="shared" si="75"/>
        <v>47</v>
      </c>
      <c r="J183" s="34">
        <f t="shared" si="75"/>
        <v>46</v>
      </c>
      <c r="K183" s="79">
        <f t="shared" si="75"/>
        <v>93</v>
      </c>
      <c r="L183" s="79">
        <f t="shared" si="75"/>
        <v>3317</v>
      </c>
      <c r="M183" s="79">
        <f t="shared" si="75"/>
        <v>3373</v>
      </c>
      <c r="N183" s="79">
        <f t="shared" si="75"/>
        <v>6690</v>
      </c>
    </row>
    <row r="184" spans="2:14" ht="21" x14ac:dyDescent="0.2">
      <c r="B184" s="30" t="s">
        <v>31</v>
      </c>
      <c r="C184" s="34">
        <f t="shared" si="75"/>
        <v>4313</v>
      </c>
      <c r="D184" s="34">
        <f t="shared" si="75"/>
        <v>4121</v>
      </c>
      <c r="E184" s="79">
        <f t="shared" si="75"/>
        <v>8434</v>
      </c>
      <c r="F184" s="34">
        <f t="shared" si="75"/>
        <v>47</v>
      </c>
      <c r="G184" s="34">
        <f t="shared" si="75"/>
        <v>28</v>
      </c>
      <c r="H184" s="79">
        <f t="shared" si="75"/>
        <v>75</v>
      </c>
      <c r="I184" s="34">
        <f t="shared" si="75"/>
        <v>66</v>
      </c>
      <c r="J184" s="34">
        <f t="shared" si="75"/>
        <v>47</v>
      </c>
      <c r="K184" s="79">
        <f t="shared" si="75"/>
        <v>113</v>
      </c>
      <c r="L184" s="79">
        <f t="shared" si="75"/>
        <v>4426</v>
      </c>
      <c r="M184" s="79">
        <f t="shared" si="75"/>
        <v>4196</v>
      </c>
      <c r="N184" s="79">
        <f t="shared" si="75"/>
        <v>8622</v>
      </c>
    </row>
    <row r="185" spans="2:14" ht="21" x14ac:dyDescent="0.2">
      <c r="B185" s="30" t="s">
        <v>32</v>
      </c>
      <c r="C185" s="34">
        <f t="shared" si="75"/>
        <v>5735</v>
      </c>
      <c r="D185" s="34">
        <f t="shared" si="75"/>
        <v>5176</v>
      </c>
      <c r="E185" s="79">
        <f t="shared" si="75"/>
        <v>10911</v>
      </c>
      <c r="F185" s="34">
        <f t="shared" si="75"/>
        <v>37</v>
      </c>
      <c r="G185" s="34">
        <f t="shared" si="75"/>
        <v>29</v>
      </c>
      <c r="H185" s="79">
        <f t="shared" si="75"/>
        <v>66</v>
      </c>
      <c r="I185" s="34">
        <f t="shared" si="75"/>
        <v>87</v>
      </c>
      <c r="J185" s="34">
        <f t="shared" si="75"/>
        <v>79</v>
      </c>
      <c r="K185" s="79">
        <f t="shared" si="75"/>
        <v>166</v>
      </c>
      <c r="L185" s="79">
        <f t="shared" si="75"/>
        <v>5859</v>
      </c>
      <c r="M185" s="79">
        <f t="shared" si="75"/>
        <v>5284</v>
      </c>
      <c r="N185" s="79">
        <f t="shared" si="75"/>
        <v>11143</v>
      </c>
    </row>
    <row r="186" spans="2:14" ht="21" x14ac:dyDescent="0.2">
      <c r="B186" s="30" t="s">
        <v>33</v>
      </c>
      <c r="C186" s="34">
        <f t="shared" si="75"/>
        <v>4818</v>
      </c>
      <c r="D186" s="34">
        <f t="shared" si="75"/>
        <v>4527</v>
      </c>
      <c r="E186" s="79">
        <f t="shared" si="75"/>
        <v>9345</v>
      </c>
      <c r="F186" s="34">
        <f t="shared" si="75"/>
        <v>29</v>
      </c>
      <c r="G186" s="34">
        <f t="shared" si="75"/>
        <v>35</v>
      </c>
      <c r="H186" s="79">
        <f t="shared" si="75"/>
        <v>64</v>
      </c>
      <c r="I186" s="34">
        <f t="shared" si="75"/>
        <v>66</v>
      </c>
      <c r="J186" s="34">
        <f t="shared" si="75"/>
        <v>71</v>
      </c>
      <c r="K186" s="79">
        <f t="shared" si="75"/>
        <v>137</v>
      </c>
      <c r="L186" s="79">
        <f t="shared" si="75"/>
        <v>4913</v>
      </c>
      <c r="M186" s="79">
        <f t="shared" si="75"/>
        <v>4633</v>
      </c>
      <c r="N186" s="79">
        <f t="shared" si="75"/>
        <v>9546</v>
      </c>
    </row>
    <row r="187" spans="2:14" ht="21" x14ac:dyDescent="0.2">
      <c r="B187" s="30" t="s">
        <v>34</v>
      </c>
      <c r="C187" s="34">
        <f t="shared" si="75"/>
        <v>4063</v>
      </c>
      <c r="D187" s="34">
        <f t="shared" si="75"/>
        <v>3709</v>
      </c>
      <c r="E187" s="79">
        <f t="shared" si="75"/>
        <v>7772</v>
      </c>
      <c r="F187" s="34">
        <f t="shared" si="75"/>
        <v>30</v>
      </c>
      <c r="G187" s="34">
        <f t="shared" si="75"/>
        <v>27</v>
      </c>
      <c r="H187" s="79">
        <f t="shared" si="75"/>
        <v>57</v>
      </c>
      <c r="I187" s="34">
        <f t="shared" si="75"/>
        <v>61</v>
      </c>
      <c r="J187" s="34">
        <f t="shared" si="75"/>
        <v>54</v>
      </c>
      <c r="K187" s="79">
        <f t="shared" si="75"/>
        <v>115</v>
      </c>
      <c r="L187" s="79">
        <f t="shared" si="75"/>
        <v>4154</v>
      </c>
      <c r="M187" s="79">
        <f t="shared" si="75"/>
        <v>3790</v>
      </c>
      <c r="N187" s="79">
        <f t="shared" si="75"/>
        <v>7944</v>
      </c>
    </row>
    <row r="188" spans="2:14" ht="21" x14ac:dyDescent="0.2">
      <c r="B188" s="30" t="s">
        <v>35</v>
      </c>
      <c r="C188" s="34">
        <f t="shared" si="75"/>
        <v>3745</v>
      </c>
      <c r="D188" s="34">
        <f t="shared" si="75"/>
        <v>3401</v>
      </c>
      <c r="E188" s="79">
        <f t="shared" si="75"/>
        <v>7146</v>
      </c>
      <c r="F188" s="34">
        <f t="shared" si="75"/>
        <v>21</v>
      </c>
      <c r="G188" s="34">
        <f t="shared" si="75"/>
        <v>22</v>
      </c>
      <c r="H188" s="79">
        <f t="shared" si="75"/>
        <v>43</v>
      </c>
      <c r="I188" s="34">
        <f t="shared" si="75"/>
        <v>45</v>
      </c>
      <c r="J188" s="34">
        <f t="shared" si="75"/>
        <v>31</v>
      </c>
      <c r="K188" s="79">
        <f t="shared" si="75"/>
        <v>76</v>
      </c>
      <c r="L188" s="79">
        <f t="shared" si="75"/>
        <v>3811</v>
      </c>
      <c r="M188" s="79">
        <f t="shared" si="75"/>
        <v>3454</v>
      </c>
      <c r="N188" s="79">
        <f t="shared" si="75"/>
        <v>7265</v>
      </c>
    </row>
    <row r="189" spans="2:14" ht="21" x14ac:dyDescent="0.2">
      <c r="B189" s="30" t="s">
        <v>36</v>
      </c>
      <c r="C189" s="34">
        <f t="shared" si="75"/>
        <v>2924</v>
      </c>
      <c r="D189" s="34">
        <f t="shared" si="75"/>
        <v>2855</v>
      </c>
      <c r="E189" s="79">
        <f t="shared" si="75"/>
        <v>5779</v>
      </c>
      <c r="F189" s="34">
        <f t="shared" si="75"/>
        <v>23</v>
      </c>
      <c r="G189" s="34">
        <f t="shared" si="75"/>
        <v>22</v>
      </c>
      <c r="H189" s="79">
        <f t="shared" si="75"/>
        <v>45</v>
      </c>
      <c r="I189" s="34">
        <f t="shared" si="75"/>
        <v>24</v>
      </c>
      <c r="J189" s="34">
        <f t="shared" si="75"/>
        <v>24</v>
      </c>
      <c r="K189" s="79">
        <f t="shared" si="75"/>
        <v>48</v>
      </c>
      <c r="L189" s="79">
        <f t="shared" si="75"/>
        <v>2971</v>
      </c>
      <c r="M189" s="79">
        <f t="shared" si="75"/>
        <v>2901</v>
      </c>
      <c r="N189" s="79">
        <f t="shared" si="75"/>
        <v>5872</v>
      </c>
    </row>
    <row r="190" spans="2:14" ht="21" x14ac:dyDescent="0.2">
      <c r="B190" s="30" t="s">
        <v>37</v>
      </c>
      <c r="C190" s="34">
        <f t="shared" si="75"/>
        <v>2247</v>
      </c>
      <c r="D190" s="34">
        <f t="shared" si="75"/>
        <v>2194</v>
      </c>
      <c r="E190" s="79">
        <f t="shared" si="75"/>
        <v>4441</v>
      </c>
      <c r="F190" s="34">
        <f t="shared" si="75"/>
        <v>16</v>
      </c>
      <c r="G190" s="34">
        <f t="shared" si="75"/>
        <v>16</v>
      </c>
      <c r="H190" s="79">
        <f t="shared" si="75"/>
        <v>32</v>
      </c>
      <c r="I190" s="34">
        <f t="shared" si="75"/>
        <v>12</v>
      </c>
      <c r="J190" s="34">
        <f t="shared" si="75"/>
        <v>19</v>
      </c>
      <c r="K190" s="79">
        <f t="shared" si="75"/>
        <v>31</v>
      </c>
      <c r="L190" s="79">
        <f t="shared" si="75"/>
        <v>2275</v>
      </c>
      <c r="M190" s="79">
        <f t="shared" si="75"/>
        <v>2229</v>
      </c>
      <c r="N190" s="79">
        <f t="shared" si="75"/>
        <v>4504</v>
      </c>
    </row>
    <row r="191" spans="2:14" ht="21" x14ac:dyDescent="0.2">
      <c r="B191" s="30" t="s">
        <v>38</v>
      </c>
      <c r="C191" s="34">
        <f t="shared" si="75"/>
        <v>1466</v>
      </c>
      <c r="D191" s="34">
        <f t="shared" si="75"/>
        <v>1524</v>
      </c>
      <c r="E191" s="79">
        <f t="shared" si="75"/>
        <v>2990</v>
      </c>
      <c r="F191" s="34">
        <f t="shared" si="75"/>
        <v>13</v>
      </c>
      <c r="G191" s="34">
        <f t="shared" si="75"/>
        <v>14</v>
      </c>
      <c r="H191" s="79">
        <f t="shared" si="75"/>
        <v>27</v>
      </c>
      <c r="I191" s="34">
        <f t="shared" si="75"/>
        <v>10</v>
      </c>
      <c r="J191" s="34">
        <f t="shared" si="75"/>
        <v>12</v>
      </c>
      <c r="K191" s="79">
        <f t="shared" si="75"/>
        <v>22</v>
      </c>
      <c r="L191" s="79">
        <f t="shared" si="75"/>
        <v>1489</v>
      </c>
      <c r="M191" s="79">
        <f t="shared" si="75"/>
        <v>1550</v>
      </c>
      <c r="N191" s="79">
        <f t="shared" si="75"/>
        <v>3039</v>
      </c>
    </row>
    <row r="192" spans="2:14" ht="21" x14ac:dyDescent="0.2">
      <c r="B192" s="30" t="s">
        <v>39</v>
      </c>
      <c r="C192" s="34">
        <f t="shared" si="75"/>
        <v>1056</v>
      </c>
      <c r="D192" s="34">
        <f t="shared" si="75"/>
        <v>1173</v>
      </c>
      <c r="E192" s="79">
        <f t="shared" si="75"/>
        <v>2229</v>
      </c>
      <c r="F192" s="34">
        <f t="shared" si="75"/>
        <v>9</v>
      </c>
      <c r="G192" s="34">
        <f t="shared" si="75"/>
        <v>7</v>
      </c>
      <c r="H192" s="79">
        <f t="shared" si="75"/>
        <v>16</v>
      </c>
      <c r="I192" s="34">
        <f t="shared" si="75"/>
        <v>10</v>
      </c>
      <c r="J192" s="34">
        <f t="shared" si="75"/>
        <v>8</v>
      </c>
      <c r="K192" s="79">
        <f t="shared" si="75"/>
        <v>18</v>
      </c>
      <c r="L192" s="79">
        <f t="shared" si="75"/>
        <v>1075</v>
      </c>
      <c r="M192" s="79">
        <f t="shared" si="75"/>
        <v>1188</v>
      </c>
      <c r="N192" s="79">
        <f t="shared" si="75"/>
        <v>2263</v>
      </c>
    </row>
    <row r="193" spans="2:14" ht="21" x14ac:dyDescent="0.2">
      <c r="B193" s="30" t="s">
        <v>40</v>
      </c>
      <c r="C193" s="34">
        <f t="shared" si="75"/>
        <v>579</v>
      </c>
      <c r="D193" s="34">
        <f t="shared" si="75"/>
        <v>786</v>
      </c>
      <c r="E193" s="79">
        <f t="shared" si="75"/>
        <v>1365</v>
      </c>
      <c r="F193" s="34">
        <f t="shared" si="75"/>
        <v>5</v>
      </c>
      <c r="G193" s="34">
        <f t="shared" si="75"/>
        <v>5</v>
      </c>
      <c r="H193" s="79">
        <f t="shared" si="75"/>
        <v>10</v>
      </c>
      <c r="I193" s="34">
        <f t="shared" si="75"/>
        <v>5</v>
      </c>
      <c r="J193" s="34">
        <f t="shared" si="75"/>
        <v>1</v>
      </c>
      <c r="K193" s="79">
        <f t="shared" si="75"/>
        <v>6</v>
      </c>
      <c r="L193" s="79">
        <f t="shared" si="75"/>
        <v>589</v>
      </c>
      <c r="M193" s="79">
        <f t="shared" si="75"/>
        <v>792</v>
      </c>
      <c r="N193" s="79">
        <f t="shared" si="75"/>
        <v>1381</v>
      </c>
    </row>
    <row r="194" spans="2:14" ht="21" x14ac:dyDescent="0.2">
      <c r="B194" s="30" t="s">
        <v>41</v>
      </c>
      <c r="C194" s="34">
        <f t="shared" si="75"/>
        <v>455</v>
      </c>
      <c r="D194" s="34">
        <f t="shared" si="75"/>
        <v>528</v>
      </c>
      <c r="E194" s="79">
        <f t="shared" si="75"/>
        <v>983</v>
      </c>
      <c r="F194" s="34">
        <f t="shared" si="75"/>
        <v>5</v>
      </c>
      <c r="G194" s="34">
        <f t="shared" si="75"/>
        <v>6</v>
      </c>
      <c r="H194" s="79">
        <f t="shared" si="75"/>
        <v>11</v>
      </c>
      <c r="I194" s="34">
        <f t="shared" si="75"/>
        <v>2</v>
      </c>
      <c r="J194" s="34">
        <f t="shared" si="75"/>
        <v>3</v>
      </c>
      <c r="K194" s="79">
        <f t="shared" si="75"/>
        <v>5</v>
      </c>
      <c r="L194" s="79">
        <f t="shared" si="75"/>
        <v>462</v>
      </c>
      <c r="M194" s="79">
        <f t="shared" si="75"/>
        <v>537</v>
      </c>
      <c r="N194" s="79">
        <f t="shared" si="75"/>
        <v>999</v>
      </c>
    </row>
    <row r="195" spans="2:14" ht="21.75" thickBot="1" x14ac:dyDescent="0.25">
      <c r="B195" s="32" t="s">
        <v>42</v>
      </c>
      <c r="C195" s="34">
        <f t="shared" si="75"/>
        <v>564</v>
      </c>
      <c r="D195" s="34">
        <f t="shared" si="75"/>
        <v>623</v>
      </c>
      <c r="E195" s="79">
        <f t="shared" si="75"/>
        <v>1187</v>
      </c>
      <c r="F195" s="34">
        <f t="shared" si="75"/>
        <v>7</v>
      </c>
      <c r="G195" s="34">
        <f t="shared" si="75"/>
        <v>8</v>
      </c>
      <c r="H195" s="79">
        <f t="shared" si="75"/>
        <v>15</v>
      </c>
      <c r="I195" s="34">
        <f t="shared" si="75"/>
        <v>6</v>
      </c>
      <c r="J195" s="34">
        <f t="shared" si="75"/>
        <v>2</v>
      </c>
      <c r="K195" s="79">
        <f t="shared" si="75"/>
        <v>8</v>
      </c>
      <c r="L195" s="79">
        <f t="shared" si="75"/>
        <v>577</v>
      </c>
      <c r="M195" s="79">
        <f t="shared" si="75"/>
        <v>633</v>
      </c>
      <c r="N195" s="79">
        <f t="shared" si="75"/>
        <v>1210</v>
      </c>
    </row>
    <row r="196" spans="2:14" ht="21.75" thickBot="1" x14ac:dyDescent="0.25">
      <c r="B196" s="16" t="s">
        <v>11</v>
      </c>
      <c r="C196" s="227">
        <f t="shared" si="75"/>
        <v>54897</v>
      </c>
      <c r="D196" s="227">
        <f t="shared" si="75"/>
        <v>52946</v>
      </c>
      <c r="E196" s="227">
        <f t="shared" si="75"/>
        <v>107843</v>
      </c>
      <c r="F196" s="227">
        <f t="shared" ref="F196:N196" si="76">F28+F112</f>
        <v>430</v>
      </c>
      <c r="G196" s="227">
        <f t="shared" si="76"/>
        <v>384</v>
      </c>
      <c r="H196" s="227">
        <f t="shared" si="76"/>
        <v>814</v>
      </c>
      <c r="I196" s="227">
        <f t="shared" si="76"/>
        <v>714</v>
      </c>
      <c r="J196" s="227">
        <f t="shared" si="76"/>
        <v>666</v>
      </c>
      <c r="K196" s="227">
        <f t="shared" si="76"/>
        <v>1380</v>
      </c>
      <c r="L196" s="227">
        <f t="shared" si="76"/>
        <v>56041</v>
      </c>
      <c r="M196" s="227">
        <f t="shared" si="76"/>
        <v>53996</v>
      </c>
      <c r="N196" s="227">
        <f t="shared" si="76"/>
        <v>110037</v>
      </c>
    </row>
    <row r="197" spans="2:14" ht="15" thickBot="1" x14ac:dyDescent="0.25"/>
    <row r="198" spans="2:14" ht="21" x14ac:dyDescent="0.2">
      <c r="B198" s="306" t="s">
        <v>152</v>
      </c>
      <c r="C198" s="307"/>
      <c r="D198" s="307"/>
      <c r="E198" s="307"/>
      <c r="F198" s="307"/>
      <c r="G198" s="307"/>
      <c r="H198" s="307"/>
      <c r="I198" s="307"/>
      <c r="J198" s="307"/>
      <c r="K198" s="307"/>
      <c r="L198" s="307"/>
      <c r="M198" s="307"/>
      <c r="N198" s="308"/>
    </row>
    <row r="199" spans="2:14" ht="21.75" thickBot="1" x14ac:dyDescent="0.25">
      <c r="B199" s="309" t="s">
        <v>154</v>
      </c>
      <c r="C199" s="310"/>
      <c r="D199" s="310"/>
      <c r="E199" s="310"/>
      <c r="F199" s="310"/>
      <c r="G199" s="310"/>
      <c r="H199" s="310"/>
      <c r="I199" s="310"/>
      <c r="J199" s="310"/>
      <c r="K199" s="310"/>
      <c r="L199" s="310"/>
      <c r="M199" s="310"/>
      <c r="N199" s="311"/>
    </row>
    <row r="200" spans="2:14" ht="21" x14ac:dyDescent="0.2">
      <c r="B200" s="312" t="s">
        <v>17</v>
      </c>
      <c r="C200" s="306" t="s">
        <v>0</v>
      </c>
      <c r="D200" s="307"/>
      <c r="E200" s="314" t="s">
        <v>1</v>
      </c>
      <c r="F200" s="316" t="s">
        <v>2</v>
      </c>
      <c r="G200" s="307"/>
      <c r="H200" s="317" t="s">
        <v>3</v>
      </c>
      <c r="I200" s="312" t="s">
        <v>4</v>
      </c>
      <c r="J200" s="316"/>
      <c r="K200" s="314" t="s">
        <v>5</v>
      </c>
      <c r="L200" s="306" t="s">
        <v>6</v>
      </c>
      <c r="M200" s="307" t="s">
        <v>7</v>
      </c>
      <c r="N200" s="308" t="s">
        <v>8</v>
      </c>
    </row>
    <row r="201" spans="2:14" ht="21.75" thickBot="1" x14ac:dyDescent="0.25">
      <c r="B201" s="313"/>
      <c r="C201" s="3" t="s">
        <v>9</v>
      </c>
      <c r="D201" s="2" t="s">
        <v>10</v>
      </c>
      <c r="E201" s="315"/>
      <c r="F201" s="1" t="s">
        <v>9</v>
      </c>
      <c r="G201" s="2" t="s">
        <v>10</v>
      </c>
      <c r="H201" s="318"/>
      <c r="I201" s="3" t="s">
        <v>9</v>
      </c>
      <c r="J201" s="2" t="s">
        <v>10</v>
      </c>
      <c r="K201" s="315"/>
      <c r="L201" s="319"/>
      <c r="M201" s="320"/>
      <c r="N201" s="321"/>
    </row>
    <row r="202" spans="2:14" ht="21" x14ac:dyDescent="0.2">
      <c r="B202" s="21" t="s">
        <v>21</v>
      </c>
      <c r="C202" s="39">
        <f>C34+C118</f>
        <v>11</v>
      </c>
      <c r="D202" s="39">
        <f t="shared" ref="D202:M202" si="77">D34+D118</f>
        <v>9</v>
      </c>
      <c r="E202" s="223">
        <f t="shared" si="77"/>
        <v>20</v>
      </c>
      <c r="F202" s="39">
        <f>L34</f>
        <v>0</v>
      </c>
      <c r="G202" s="39">
        <f>M34</f>
        <v>1</v>
      </c>
      <c r="H202" s="223">
        <f>N34</f>
        <v>1</v>
      </c>
      <c r="I202" s="39">
        <f t="shared" si="77"/>
        <v>5</v>
      </c>
      <c r="J202" s="39">
        <f t="shared" si="77"/>
        <v>1</v>
      </c>
      <c r="K202" s="223">
        <f>I202+J202</f>
        <v>6</v>
      </c>
      <c r="L202" s="223">
        <f>L34+L118</f>
        <v>16</v>
      </c>
      <c r="M202" s="223">
        <f t="shared" si="77"/>
        <v>10</v>
      </c>
      <c r="N202" s="223">
        <f>M202+L202</f>
        <v>26</v>
      </c>
    </row>
    <row r="203" spans="2:14" ht="21" x14ac:dyDescent="0.2">
      <c r="B203" s="30" t="s">
        <v>22</v>
      </c>
      <c r="C203" s="39">
        <f t="shared" ref="C203:M224" si="78">C35+C119</f>
        <v>140</v>
      </c>
      <c r="D203" s="39">
        <f t="shared" si="78"/>
        <v>129</v>
      </c>
      <c r="E203" s="223">
        <f t="shared" si="78"/>
        <v>269</v>
      </c>
      <c r="F203" s="39">
        <f t="shared" ref="F203:H203" si="79">L35</f>
        <v>11</v>
      </c>
      <c r="G203" s="39">
        <f t="shared" si="79"/>
        <v>7</v>
      </c>
      <c r="H203" s="223">
        <f t="shared" si="79"/>
        <v>18</v>
      </c>
      <c r="I203" s="39">
        <f t="shared" si="78"/>
        <v>20</v>
      </c>
      <c r="J203" s="39">
        <f t="shared" si="78"/>
        <v>20</v>
      </c>
      <c r="K203" s="223">
        <f t="shared" ref="K203:K223" si="80">I203+J203</f>
        <v>40</v>
      </c>
      <c r="L203" s="223">
        <f t="shared" si="78"/>
        <v>160</v>
      </c>
      <c r="M203" s="223">
        <f t="shared" si="78"/>
        <v>149</v>
      </c>
      <c r="N203" s="223">
        <f t="shared" ref="N203:N224" si="81">M203+L203</f>
        <v>309</v>
      </c>
    </row>
    <row r="204" spans="2:14" ht="21" x14ac:dyDescent="0.2">
      <c r="B204" s="30" t="s">
        <v>23</v>
      </c>
      <c r="C204" s="39">
        <f t="shared" si="78"/>
        <v>583</v>
      </c>
      <c r="D204" s="39">
        <f t="shared" si="78"/>
        <v>589</v>
      </c>
      <c r="E204" s="223">
        <f t="shared" si="78"/>
        <v>1172</v>
      </c>
      <c r="F204" s="39">
        <f t="shared" ref="F204:H204" si="82">L36</f>
        <v>34</v>
      </c>
      <c r="G204" s="39">
        <f t="shared" si="82"/>
        <v>38</v>
      </c>
      <c r="H204" s="223">
        <f t="shared" si="82"/>
        <v>72</v>
      </c>
      <c r="I204" s="39">
        <f t="shared" si="78"/>
        <v>98</v>
      </c>
      <c r="J204" s="39">
        <f t="shared" si="78"/>
        <v>110</v>
      </c>
      <c r="K204" s="223">
        <f t="shared" si="80"/>
        <v>208</v>
      </c>
      <c r="L204" s="223">
        <f t="shared" si="78"/>
        <v>684</v>
      </c>
      <c r="M204" s="223">
        <f t="shared" si="78"/>
        <v>701</v>
      </c>
      <c r="N204" s="223">
        <f t="shared" si="81"/>
        <v>1385</v>
      </c>
    </row>
    <row r="205" spans="2:14" ht="21" x14ac:dyDescent="0.2">
      <c r="B205" s="30" t="s">
        <v>24</v>
      </c>
      <c r="C205" s="39">
        <f t="shared" si="78"/>
        <v>329</v>
      </c>
      <c r="D205" s="39">
        <f t="shared" si="78"/>
        <v>250</v>
      </c>
      <c r="E205" s="223">
        <f t="shared" si="78"/>
        <v>579</v>
      </c>
      <c r="F205" s="39">
        <f t="shared" ref="F205:H205" si="83">L37</f>
        <v>19</v>
      </c>
      <c r="G205" s="39">
        <f t="shared" si="83"/>
        <v>13</v>
      </c>
      <c r="H205" s="223">
        <f t="shared" si="83"/>
        <v>32</v>
      </c>
      <c r="I205" s="39">
        <f t="shared" si="78"/>
        <v>63</v>
      </c>
      <c r="J205" s="39">
        <f t="shared" si="78"/>
        <v>56</v>
      </c>
      <c r="K205" s="223">
        <f t="shared" si="80"/>
        <v>119</v>
      </c>
      <c r="L205" s="223">
        <f t="shared" si="78"/>
        <v>392</v>
      </c>
      <c r="M205" s="223">
        <f t="shared" si="78"/>
        <v>308</v>
      </c>
      <c r="N205" s="223">
        <f t="shared" si="81"/>
        <v>700</v>
      </c>
    </row>
    <row r="206" spans="2:14" ht="21" x14ac:dyDescent="0.2">
      <c r="B206" s="30" t="s">
        <v>25</v>
      </c>
      <c r="C206" s="39">
        <f t="shared" si="78"/>
        <v>395</v>
      </c>
      <c r="D206" s="39">
        <f t="shared" si="78"/>
        <v>439</v>
      </c>
      <c r="E206" s="223">
        <f t="shared" si="78"/>
        <v>834</v>
      </c>
      <c r="F206" s="39">
        <f t="shared" ref="F206:H206" si="84">L38</f>
        <v>27</v>
      </c>
      <c r="G206" s="39">
        <f t="shared" si="84"/>
        <v>22</v>
      </c>
      <c r="H206" s="223">
        <f t="shared" si="84"/>
        <v>49</v>
      </c>
      <c r="I206" s="39">
        <f t="shared" si="78"/>
        <v>60</v>
      </c>
      <c r="J206" s="39">
        <f t="shared" si="78"/>
        <v>64</v>
      </c>
      <c r="K206" s="223">
        <f t="shared" si="80"/>
        <v>124</v>
      </c>
      <c r="L206" s="223">
        <f t="shared" si="78"/>
        <v>457</v>
      </c>
      <c r="M206" s="223">
        <f t="shared" si="78"/>
        <v>503</v>
      </c>
      <c r="N206" s="223">
        <f t="shared" si="81"/>
        <v>960</v>
      </c>
    </row>
    <row r="207" spans="2:14" ht="21" x14ac:dyDescent="0.2">
      <c r="B207" s="30" t="s">
        <v>26</v>
      </c>
      <c r="C207" s="39">
        <f t="shared" si="78"/>
        <v>576</v>
      </c>
      <c r="D207" s="39">
        <f t="shared" si="78"/>
        <v>514</v>
      </c>
      <c r="E207" s="223">
        <f t="shared" si="78"/>
        <v>1090</v>
      </c>
      <c r="F207" s="39">
        <f t="shared" ref="F207:H207" si="85">L39</f>
        <v>26</v>
      </c>
      <c r="G207" s="39">
        <f t="shared" si="85"/>
        <v>25</v>
      </c>
      <c r="H207" s="223">
        <f t="shared" si="85"/>
        <v>51</v>
      </c>
      <c r="I207" s="39">
        <f t="shared" si="78"/>
        <v>114</v>
      </c>
      <c r="J207" s="39">
        <f t="shared" si="78"/>
        <v>93</v>
      </c>
      <c r="K207" s="223">
        <f t="shared" si="80"/>
        <v>207</v>
      </c>
      <c r="L207" s="223">
        <f t="shared" si="78"/>
        <v>691</v>
      </c>
      <c r="M207" s="223">
        <f t="shared" si="78"/>
        <v>609</v>
      </c>
      <c r="N207" s="223">
        <f t="shared" si="81"/>
        <v>1300</v>
      </c>
    </row>
    <row r="208" spans="2:14" ht="21" x14ac:dyDescent="0.2">
      <c r="B208" s="30" t="s">
        <v>27</v>
      </c>
      <c r="C208" s="39">
        <f t="shared" si="78"/>
        <v>364</v>
      </c>
      <c r="D208" s="39">
        <f t="shared" si="78"/>
        <v>344</v>
      </c>
      <c r="E208" s="223">
        <f t="shared" si="78"/>
        <v>708</v>
      </c>
      <c r="F208" s="39">
        <f t="shared" ref="F208:H208" si="86">L40</f>
        <v>22</v>
      </c>
      <c r="G208" s="39">
        <f t="shared" si="86"/>
        <v>16</v>
      </c>
      <c r="H208" s="223">
        <f t="shared" si="86"/>
        <v>38</v>
      </c>
      <c r="I208" s="39">
        <f t="shared" si="78"/>
        <v>56</v>
      </c>
      <c r="J208" s="39">
        <f t="shared" si="78"/>
        <v>59</v>
      </c>
      <c r="K208" s="223">
        <f t="shared" si="80"/>
        <v>115</v>
      </c>
      <c r="L208" s="223">
        <f t="shared" si="78"/>
        <v>420</v>
      </c>
      <c r="M208" s="223">
        <f t="shared" si="78"/>
        <v>403</v>
      </c>
      <c r="N208" s="223">
        <f t="shared" si="81"/>
        <v>823</v>
      </c>
    </row>
    <row r="209" spans="2:14" ht="21" x14ac:dyDescent="0.2">
      <c r="B209" s="30" t="s">
        <v>28</v>
      </c>
      <c r="C209" s="39">
        <f t="shared" si="78"/>
        <v>247</v>
      </c>
      <c r="D209" s="39">
        <f t="shared" si="78"/>
        <v>260</v>
      </c>
      <c r="E209" s="223">
        <f t="shared" si="78"/>
        <v>507</v>
      </c>
      <c r="F209" s="39">
        <f t="shared" ref="F209:H209" si="87">L41</f>
        <v>12</v>
      </c>
      <c r="G209" s="39">
        <f t="shared" si="87"/>
        <v>10</v>
      </c>
      <c r="H209" s="223">
        <f t="shared" si="87"/>
        <v>22</v>
      </c>
      <c r="I209" s="39">
        <f t="shared" si="78"/>
        <v>80</v>
      </c>
      <c r="J209" s="39">
        <f t="shared" si="78"/>
        <v>64</v>
      </c>
      <c r="K209" s="223">
        <f t="shared" si="80"/>
        <v>144</v>
      </c>
      <c r="L209" s="223">
        <f t="shared" si="78"/>
        <v>327</v>
      </c>
      <c r="M209" s="223">
        <f t="shared" si="78"/>
        <v>324</v>
      </c>
      <c r="N209" s="223">
        <f t="shared" si="81"/>
        <v>651</v>
      </c>
    </row>
    <row r="210" spans="2:14" ht="21" x14ac:dyDescent="0.2">
      <c r="B210" s="30" t="s">
        <v>29</v>
      </c>
      <c r="C210" s="39">
        <f t="shared" si="78"/>
        <v>558</v>
      </c>
      <c r="D210" s="39">
        <f t="shared" si="78"/>
        <v>578</v>
      </c>
      <c r="E210" s="223">
        <f t="shared" si="78"/>
        <v>1136</v>
      </c>
      <c r="F210" s="39">
        <f t="shared" ref="F210:H210" si="88">L42</f>
        <v>31</v>
      </c>
      <c r="G210" s="39">
        <f t="shared" si="88"/>
        <v>29</v>
      </c>
      <c r="H210" s="223">
        <f t="shared" si="88"/>
        <v>60</v>
      </c>
      <c r="I210" s="39">
        <f t="shared" si="78"/>
        <v>146</v>
      </c>
      <c r="J210" s="39">
        <f t="shared" si="78"/>
        <v>137</v>
      </c>
      <c r="K210" s="223">
        <f t="shared" si="80"/>
        <v>283</v>
      </c>
      <c r="L210" s="223">
        <f t="shared" si="78"/>
        <v>705</v>
      </c>
      <c r="M210" s="223">
        <f t="shared" si="78"/>
        <v>717</v>
      </c>
      <c r="N210" s="223">
        <f t="shared" si="81"/>
        <v>1422</v>
      </c>
    </row>
    <row r="211" spans="2:14" ht="21" x14ac:dyDescent="0.2">
      <c r="B211" s="30" t="s">
        <v>30</v>
      </c>
      <c r="C211" s="39">
        <f t="shared" si="78"/>
        <v>589</v>
      </c>
      <c r="D211" s="39">
        <f t="shared" si="78"/>
        <v>613</v>
      </c>
      <c r="E211" s="223">
        <f t="shared" si="78"/>
        <v>1202</v>
      </c>
      <c r="F211" s="39">
        <f t="shared" ref="F211:H211" si="89">L43</f>
        <v>31</v>
      </c>
      <c r="G211" s="39">
        <f t="shared" si="89"/>
        <v>41</v>
      </c>
      <c r="H211" s="223">
        <f t="shared" si="89"/>
        <v>72</v>
      </c>
      <c r="I211" s="39">
        <f t="shared" si="78"/>
        <v>120</v>
      </c>
      <c r="J211" s="39">
        <f t="shared" si="78"/>
        <v>108</v>
      </c>
      <c r="K211" s="223">
        <f t="shared" si="80"/>
        <v>228</v>
      </c>
      <c r="L211" s="223">
        <f t="shared" si="78"/>
        <v>711</v>
      </c>
      <c r="M211" s="223">
        <f t="shared" si="78"/>
        <v>724</v>
      </c>
      <c r="N211" s="223">
        <f t="shared" si="81"/>
        <v>1435</v>
      </c>
    </row>
    <row r="212" spans="2:14" ht="21" x14ac:dyDescent="0.2">
      <c r="B212" s="30" t="s">
        <v>31</v>
      </c>
      <c r="C212" s="39">
        <f t="shared" si="78"/>
        <v>524</v>
      </c>
      <c r="D212" s="39">
        <f t="shared" si="78"/>
        <v>468</v>
      </c>
      <c r="E212" s="223">
        <f t="shared" si="78"/>
        <v>992</v>
      </c>
      <c r="F212" s="39">
        <f t="shared" ref="F212:H212" si="90">L44</f>
        <v>29</v>
      </c>
      <c r="G212" s="39">
        <f t="shared" si="90"/>
        <v>22</v>
      </c>
      <c r="H212" s="223">
        <f t="shared" si="90"/>
        <v>51</v>
      </c>
      <c r="I212" s="39">
        <f t="shared" si="78"/>
        <v>108</v>
      </c>
      <c r="J212" s="39">
        <f t="shared" si="78"/>
        <v>94</v>
      </c>
      <c r="K212" s="223">
        <f t="shared" si="80"/>
        <v>202</v>
      </c>
      <c r="L212" s="223">
        <f t="shared" si="78"/>
        <v>634</v>
      </c>
      <c r="M212" s="223">
        <f t="shared" si="78"/>
        <v>562</v>
      </c>
      <c r="N212" s="223">
        <f t="shared" si="81"/>
        <v>1196</v>
      </c>
    </row>
    <row r="213" spans="2:14" ht="21" x14ac:dyDescent="0.2">
      <c r="B213" s="30" t="s">
        <v>32</v>
      </c>
      <c r="C213" s="39">
        <f t="shared" si="78"/>
        <v>363</v>
      </c>
      <c r="D213" s="39">
        <f t="shared" si="78"/>
        <v>350</v>
      </c>
      <c r="E213" s="223">
        <f t="shared" si="78"/>
        <v>713</v>
      </c>
      <c r="F213" s="39">
        <f t="shared" ref="F213:H213" si="91">L45</f>
        <v>19</v>
      </c>
      <c r="G213" s="39">
        <f t="shared" si="91"/>
        <v>19</v>
      </c>
      <c r="H213" s="223">
        <f t="shared" si="91"/>
        <v>38</v>
      </c>
      <c r="I213" s="39">
        <f t="shared" si="78"/>
        <v>70</v>
      </c>
      <c r="J213" s="39">
        <f t="shared" si="78"/>
        <v>51</v>
      </c>
      <c r="K213" s="223">
        <f t="shared" si="80"/>
        <v>121</v>
      </c>
      <c r="L213" s="223">
        <f t="shared" si="78"/>
        <v>434</v>
      </c>
      <c r="M213" s="223">
        <f t="shared" si="78"/>
        <v>402</v>
      </c>
      <c r="N213" s="223">
        <f t="shared" si="81"/>
        <v>836</v>
      </c>
    </row>
    <row r="214" spans="2:14" ht="21" x14ac:dyDescent="0.2">
      <c r="B214" s="30" t="s">
        <v>33</v>
      </c>
      <c r="C214" s="39">
        <f t="shared" si="78"/>
        <v>292</v>
      </c>
      <c r="D214" s="39">
        <f t="shared" si="78"/>
        <v>269</v>
      </c>
      <c r="E214" s="223">
        <f t="shared" si="78"/>
        <v>561</v>
      </c>
      <c r="F214" s="39">
        <f t="shared" ref="F214:H214" si="92">L46</f>
        <v>15</v>
      </c>
      <c r="G214" s="39">
        <f t="shared" si="92"/>
        <v>10</v>
      </c>
      <c r="H214" s="223">
        <f t="shared" si="92"/>
        <v>25</v>
      </c>
      <c r="I214" s="39">
        <f t="shared" si="78"/>
        <v>40</v>
      </c>
      <c r="J214" s="39">
        <f t="shared" si="78"/>
        <v>34</v>
      </c>
      <c r="K214" s="223">
        <f t="shared" si="80"/>
        <v>74</v>
      </c>
      <c r="L214" s="223">
        <f t="shared" si="78"/>
        <v>334</v>
      </c>
      <c r="M214" s="223">
        <f t="shared" si="78"/>
        <v>304</v>
      </c>
      <c r="N214" s="223">
        <f t="shared" si="81"/>
        <v>638</v>
      </c>
    </row>
    <row r="215" spans="2:14" ht="21" x14ac:dyDescent="0.2">
      <c r="B215" s="30" t="s">
        <v>34</v>
      </c>
      <c r="C215" s="39">
        <f t="shared" si="78"/>
        <v>203</v>
      </c>
      <c r="D215" s="39">
        <f t="shared" si="78"/>
        <v>187</v>
      </c>
      <c r="E215" s="223">
        <f t="shared" si="78"/>
        <v>390</v>
      </c>
      <c r="F215" s="39">
        <f t="shared" ref="F215:H215" si="93">L47</f>
        <v>5</v>
      </c>
      <c r="G215" s="39">
        <f t="shared" si="93"/>
        <v>4</v>
      </c>
      <c r="H215" s="223">
        <f t="shared" si="93"/>
        <v>9</v>
      </c>
      <c r="I215" s="39">
        <f t="shared" si="78"/>
        <v>30</v>
      </c>
      <c r="J215" s="39">
        <f t="shared" si="78"/>
        <v>30</v>
      </c>
      <c r="K215" s="223">
        <f t="shared" si="80"/>
        <v>60</v>
      </c>
      <c r="L215" s="223">
        <f t="shared" si="78"/>
        <v>233</v>
      </c>
      <c r="M215" s="223">
        <f t="shared" si="78"/>
        <v>217</v>
      </c>
      <c r="N215" s="223">
        <f t="shared" si="81"/>
        <v>450</v>
      </c>
    </row>
    <row r="216" spans="2:14" ht="21" x14ac:dyDescent="0.2">
      <c r="B216" s="30" t="s">
        <v>35</v>
      </c>
      <c r="C216" s="39">
        <f t="shared" si="78"/>
        <v>141</v>
      </c>
      <c r="D216" s="39">
        <f t="shared" si="78"/>
        <v>150</v>
      </c>
      <c r="E216" s="223">
        <f t="shared" si="78"/>
        <v>291</v>
      </c>
      <c r="F216" s="39">
        <f t="shared" ref="F216:H216" si="94">L48</f>
        <v>7</v>
      </c>
      <c r="G216" s="39">
        <f t="shared" si="94"/>
        <v>7</v>
      </c>
      <c r="H216" s="223">
        <f t="shared" si="94"/>
        <v>14</v>
      </c>
      <c r="I216" s="39">
        <f t="shared" si="78"/>
        <v>25</v>
      </c>
      <c r="J216" s="39">
        <f t="shared" si="78"/>
        <v>27</v>
      </c>
      <c r="K216" s="223">
        <f t="shared" si="80"/>
        <v>52</v>
      </c>
      <c r="L216" s="223">
        <f t="shared" si="78"/>
        <v>166</v>
      </c>
      <c r="M216" s="223">
        <f t="shared" si="78"/>
        <v>177</v>
      </c>
      <c r="N216" s="223">
        <f t="shared" si="81"/>
        <v>343</v>
      </c>
    </row>
    <row r="217" spans="2:14" ht="21" x14ac:dyDescent="0.2">
      <c r="B217" s="30" t="s">
        <v>36</v>
      </c>
      <c r="C217" s="39">
        <f t="shared" si="78"/>
        <v>123</v>
      </c>
      <c r="D217" s="39">
        <f t="shared" si="78"/>
        <v>116</v>
      </c>
      <c r="E217" s="223">
        <f t="shared" si="78"/>
        <v>239</v>
      </c>
      <c r="F217" s="39">
        <f t="shared" ref="F217:H217" si="95">L49</f>
        <v>6</v>
      </c>
      <c r="G217" s="39">
        <f t="shared" si="95"/>
        <v>8</v>
      </c>
      <c r="H217" s="223">
        <f t="shared" si="95"/>
        <v>14</v>
      </c>
      <c r="I217" s="39">
        <f t="shared" si="78"/>
        <v>15</v>
      </c>
      <c r="J217" s="39">
        <f t="shared" si="78"/>
        <v>18</v>
      </c>
      <c r="K217" s="223">
        <f t="shared" si="80"/>
        <v>33</v>
      </c>
      <c r="L217" s="223">
        <f t="shared" si="78"/>
        <v>138</v>
      </c>
      <c r="M217" s="223">
        <f t="shared" si="78"/>
        <v>134</v>
      </c>
      <c r="N217" s="223">
        <f t="shared" si="81"/>
        <v>272</v>
      </c>
    </row>
    <row r="218" spans="2:14" ht="21" x14ac:dyDescent="0.2">
      <c r="B218" s="30" t="s">
        <v>37</v>
      </c>
      <c r="C218" s="39">
        <f t="shared" si="78"/>
        <v>107</v>
      </c>
      <c r="D218" s="39">
        <f t="shared" si="78"/>
        <v>96</v>
      </c>
      <c r="E218" s="223">
        <f t="shared" si="78"/>
        <v>203</v>
      </c>
      <c r="F218" s="39">
        <f t="shared" ref="F218:H218" si="96">L50</f>
        <v>9</v>
      </c>
      <c r="G218" s="39">
        <f t="shared" si="96"/>
        <v>4</v>
      </c>
      <c r="H218" s="223">
        <f t="shared" si="96"/>
        <v>13</v>
      </c>
      <c r="I218" s="39">
        <f t="shared" si="78"/>
        <v>13</v>
      </c>
      <c r="J218" s="39">
        <f t="shared" si="78"/>
        <v>13</v>
      </c>
      <c r="K218" s="223">
        <f t="shared" si="80"/>
        <v>26</v>
      </c>
      <c r="L218" s="223">
        <f t="shared" si="78"/>
        <v>120</v>
      </c>
      <c r="M218" s="223">
        <f t="shared" si="78"/>
        <v>109</v>
      </c>
      <c r="N218" s="223">
        <f t="shared" si="81"/>
        <v>229</v>
      </c>
    </row>
    <row r="219" spans="2:14" ht="21" x14ac:dyDescent="0.2">
      <c r="B219" s="30" t="s">
        <v>38</v>
      </c>
      <c r="C219" s="39">
        <f t="shared" si="78"/>
        <v>70</v>
      </c>
      <c r="D219" s="39">
        <f t="shared" si="78"/>
        <v>77</v>
      </c>
      <c r="E219" s="223">
        <f t="shared" si="78"/>
        <v>147</v>
      </c>
      <c r="F219" s="39">
        <f t="shared" ref="F219:H219" si="97">L51</f>
        <v>3</v>
      </c>
      <c r="G219" s="39">
        <f t="shared" si="97"/>
        <v>5</v>
      </c>
      <c r="H219" s="223">
        <f t="shared" si="97"/>
        <v>8</v>
      </c>
      <c r="I219" s="39">
        <f t="shared" si="78"/>
        <v>7</v>
      </c>
      <c r="J219" s="39">
        <f t="shared" si="78"/>
        <v>5</v>
      </c>
      <c r="K219" s="223">
        <f t="shared" si="80"/>
        <v>12</v>
      </c>
      <c r="L219" s="223">
        <f t="shared" si="78"/>
        <v>77</v>
      </c>
      <c r="M219" s="223">
        <f t="shared" si="78"/>
        <v>82</v>
      </c>
      <c r="N219" s="223">
        <f t="shared" si="81"/>
        <v>159</v>
      </c>
    </row>
    <row r="220" spans="2:14" ht="21" x14ac:dyDescent="0.2">
      <c r="B220" s="30" t="s">
        <v>39</v>
      </c>
      <c r="C220" s="39">
        <f t="shared" si="78"/>
        <v>57</v>
      </c>
      <c r="D220" s="39">
        <f t="shared" si="78"/>
        <v>50</v>
      </c>
      <c r="E220" s="223">
        <f t="shared" si="78"/>
        <v>107</v>
      </c>
      <c r="F220" s="39">
        <f t="shared" ref="F220:H220" si="98">L52</f>
        <v>5</v>
      </c>
      <c r="G220" s="39">
        <f t="shared" si="98"/>
        <v>6</v>
      </c>
      <c r="H220" s="223">
        <f t="shared" si="98"/>
        <v>11</v>
      </c>
      <c r="I220" s="39">
        <f t="shared" si="78"/>
        <v>2</v>
      </c>
      <c r="J220" s="39">
        <f t="shared" si="78"/>
        <v>4</v>
      </c>
      <c r="K220" s="223">
        <f t="shared" si="80"/>
        <v>6</v>
      </c>
      <c r="L220" s="223">
        <f t="shared" si="78"/>
        <v>59</v>
      </c>
      <c r="M220" s="223">
        <f t="shared" si="78"/>
        <v>54</v>
      </c>
      <c r="N220" s="223">
        <f t="shared" si="81"/>
        <v>113</v>
      </c>
    </row>
    <row r="221" spans="2:14" ht="21" x14ac:dyDescent="0.2">
      <c r="B221" s="30" t="s">
        <v>40</v>
      </c>
      <c r="C221" s="39">
        <f t="shared" si="78"/>
        <v>26</v>
      </c>
      <c r="D221" s="39">
        <f t="shared" si="78"/>
        <v>18</v>
      </c>
      <c r="E221" s="223">
        <f t="shared" si="78"/>
        <v>44</v>
      </c>
      <c r="F221" s="39">
        <f t="shared" ref="F221:H221" si="99">L53</f>
        <v>0</v>
      </c>
      <c r="G221" s="39">
        <f t="shared" si="99"/>
        <v>1</v>
      </c>
      <c r="H221" s="223">
        <f t="shared" si="99"/>
        <v>1</v>
      </c>
      <c r="I221" s="39">
        <f t="shared" si="78"/>
        <v>2</v>
      </c>
      <c r="J221" s="39">
        <f t="shared" si="78"/>
        <v>2</v>
      </c>
      <c r="K221" s="223">
        <f t="shared" si="80"/>
        <v>4</v>
      </c>
      <c r="L221" s="223">
        <f t="shared" si="78"/>
        <v>28</v>
      </c>
      <c r="M221" s="223">
        <f t="shared" si="78"/>
        <v>20</v>
      </c>
      <c r="N221" s="223">
        <f t="shared" si="81"/>
        <v>48</v>
      </c>
    </row>
    <row r="222" spans="2:14" ht="21" x14ac:dyDescent="0.2">
      <c r="B222" s="30" t="s">
        <v>41</v>
      </c>
      <c r="C222" s="39">
        <f t="shared" si="78"/>
        <v>26</v>
      </c>
      <c r="D222" s="39">
        <f t="shared" si="78"/>
        <v>13</v>
      </c>
      <c r="E222" s="223">
        <f t="shared" si="78"/>
        <v>39</v>
      </c>
      <c r="F222" s="39">
        <f t="shared" ref="F222:H222" si="100">L54</f>
        <v>2</v>
      </c>
      <c r="G222" s="39">
        <f t="shared" si="100"/>
        <v>2</v>
      </c>
      <c r="H222" s="223">
        <f t="shared" si="100"/>
        <v>4</v>
      </c>
      <c r="I222" s="39">
        <f t="shared" si="78"/>
        <v>2</v>
      </c>
      <c r="J222" s="39">
        <f t="shared" si="78"/>
        <v>2</v>
      </c>
      <c r="K222" s="223">
        <f t="shared" si="80"/>
        <v>4</v>
      </c>
      <c r="L222" s="223">
        <f t="shared" si="78"/>
        <v>28</v>
      </c>
      <c r="M222" s="223">
        <f t="shared" si="78"/>
        <v>15</v>
      </c>
      <c r="N222" s="223">
        <f t="shared" si="81"/>
        <v>43</v>
      </c>
    </row>
    <row r="223" spans="2:14" ht="21.75" thickBot="1" x14ac:dyDescent="0.25">
      <c r="B223" s="32" t="s">
        <v>42</v>
      </c>
      <c r="C223" s="39">
        <f t="shared" si="78"/>
        <v>14</v>
      </c>
      <c r="D223" s="39">
        <f t="shared" si="78"/>
        <v>16</v>
      </c>
      <c r="E223" s="223">
        <f t="shared" si="78"/>
        <v>30</v>
      </c>
      <c r="F223" s="39">
        <f t="shared" ref="F223:H223" si="101">L55</f>
        <v>2</v>
      </c>
      <c r="G223" s="39">
        <f t="shared" si="101"/>
        <v>3</v>
      </c>
      <c r="H223" s="223">
        <f t="shared" si="101"/>
        <v>5</v>
      </c>
      <c r="I223" s="39">
        <f t="shared" si="78"/>
        <v>1</v>
      </c>
      <c r="J223" s="39">
        <f t="shared" si="78"/>
        <v>0</v>
      </c>
      <c r="K223" s="223">
        <f t="shared" si="80"/>
        <v>1</v>
      </c>
      <c r="L223" s="223">
        <f t="shared" si="78"/>
        <v>15</v>
      </c>
      <c r="M223" s="223">
        <f t="shared" si="78"/>
        <v>16</v>
      </c>
      <c r="N223" s="223">
        <f t="shared" si="81"/>
        <v>31</v>
      </c>
    </row>
    <row r="224" spans="2:14" ht="21.75" thickBot="1" x14ac:dyDescent="0.25">
      <c r="B224" s="16" t="s">
        <v>11</v>
      </c>
      <c r="C224" s="226">
        <f t="shared" si="78"/>
        <v>5738</v>
      </c>
      <c r="D224" s="226">
        <f t="shared" si="78"/>
        <v>5535</v>
      </c>
      <c r="E224" s="226">
        <f>D224+C224</f>
        <v>11273</v>
      </c>
      <c r="F224" s="226">
        <f>SUM(F202:F223)</f>
        <v>315</v>
      </c>
      <c r="G224" s="226">
        <f t="shared" ref="G224:H224" si="102">SUM(G202:G223)</f>
        <v>293</v>
      </c>
      <c r="H224" s="226">
        <f t="shared" si="102"/>
        <v>608</v>
      </c>
      <c r="I224" s="226">
        <f>+J224</f>
        <v>992</v>
      </c>
      <c r="J224" s="226">
        <f t="shared" ref="J224:M224" si="103">J56+J140</f>
        <v>992</v>
      </c>
      <c r="K224" s="226">
        <f t="shared" si="103"/>
        <v>2069</v>
      </c>
      <c r="L224" s="226">
        <f t="shared" si="103"/>
        <v>6829</v>
      </c>
      <c r="M224" s="226">
        <f t="shared" si="103"/>
        <v>6540</v>
      </c>
      <c r="N224" s="223">
        <f t="shared" si="81"/>
        <v>13369</v>
      </c>
    </row>
    <row r="225" spans="2:14" ht="15" thickBot="1" x14ac:dyDescent="0.25">
      <c r="L225" s="20"/>
      <c r="M225" s="20"/>
      <c r="N225" s="20"/>
    </row>
    <row r="226" spans="2:14" ht="21" x14ac:dyDescent="0.2">
      <c r="B226" s="306" t="s">
        <v>152</v>
      </c>
      <c r="C226" s="307"/>
      <c r="D226" s="307"/>
      <c r="E226" s="307"/>
      <c r="F226" s="307"/>
      <c r="G226" s="307"/>
      <c r="H226" s="307"/>
      <c r="I226" s="307"/>
      <c r="J226" s="307"/>
      <c r="K226" s="307"/>
      <c r="L226" s="307"/>
      <c r="M226" s="307"/>
      <c r="N226" s="308"/>
    </row>
    <row r="227" spans="2:14" ht="21.75" thickBot="1" x14ac:dyDescent="0.25">
      <c r="B227" s="309" t="s">
        <v>155</v>
      </c>
      <c r="C227" s="310"/>
      <c r="D227" s="310"/>
      <c r="E227" s="310"/>
      <c r="F227" s="310"/>
      <c r="G227" s="310"/>
      <c r="H227" s="310"/>
      <c r="I227" s="310"/>
      <c r="J227" s="310"/>
      <c r="K227" s="310"/>
      <c r="L227" s="310"/>
      <c r="M227" s="310"/>
      <c r="N227" s="311"/>
    </row>
    <row r="228" spans="2:14" ht="21" x14ac:dyDescent="0.2">
      <c r="B228" s="312" t="s">
        <v>17</v>
      </c>
      <c r="C228" s="324" t="s">
        <v>107</v>
      </c>
      <c r="D228" s="325"/>
      <c r="E228" s="326" t="s">
        <v>11</v>
      </c>
      <c r="F228" s="328" t="s">
        <v>108</v>
      </c>
      <c r="G228" s="329"/>
      <c r="H228" s="330" t="s">
        <v>11</v>
      </c>
      <c r="I228" s="332" t="s">
        <v>109</v>
      </c>
      <c r="J228" s="333"/>
      <c r="K228" s="322" t="s">
        <v>11</v>
      </c>
      <c r="L228" s="306" t="s">
        <v>6</v>
      </c>
      <c r="M228" s="307" t="s">
        <v>7</v>
      </c>
      <c r="N228" s="308" t="s">
        <v>8</v>
      </c>
    </row>
    <row r="229" spans="2:14" ht="21.75" thickBot="1" x14ac:dyDescent="0.25">
      <c r="B229" s="313"/>
      <c r="C229" s="215" t="s">
        <v>9</v>
      </c>
      <c r="D229" s="216" t="s">
        <v>10</v>
      </c>
      <c r="E229" s="327"/>
      <c r="F229" s="217" t="s">
        <v>9</v>
      </c>
      <c r="G229" s="218" t="s">
        <v>10</v>
      </c>
      <c r="H229" s="331"/>
      <c r="I229" s="219" t="s">
        <v>9</v>
      </c>
      <c r="J229" s="220" t="s">
        <v>10</v>
      </c>
      <c r="K229" s="323"/>
      <c r="L229" s="319"/>
      <c r="M229" s="320"/>
      <c r="N229" s="321"/>
    </row>
    <row r="230" spans="2:14" ht="21" x14ac:dyDescent="0.2">
      <c r="B230" s="21" t="s">
        <v>21</v>
      </c>
      <c r="C230" s="39">
        <f>C62+C146</f>
        <v>54</v>
      </c>
      <c r="D230" s="39">
        <f>D62+D146</f>
        <v>51</v>
      </c>
      <c r="E230" s="221">
        <f>D230+C230</f>
        <v>105</v>
      </c>
      <c r="F230" s="39">
        <f>F62+F146</f>
        <v>1</v>
      </c>
      <c r="G230" s="39">
        <f>G146+G62</f>
        <v>1</v>
      </c>
      <c r="H230" s="222">
        <f>G230+F230</f>
        <v>2</v>
      </c>
      <c r="I230" s="39">
        <f>I62+I146</f>
        <v>6</v>
      </c>
      <c r="J230" s="39">
        <f>J62+J146</f>
        <v>2</v>
      </c>
      <c r="K230" s="225">
        <f>J230+I230</f>
        <v>8</v>
      </c>
      <c r="L230" s="224">
        <f>C230+F230+I230</f>
        <v>61</v>
      </c>
      <c r="M230" s="224">
        <f>D230+G230+J230</f>
        <v>54</v>
      </c>
      <c r="N230" s="224">
        <f>E230+H230+K230</f>
        <v>115</v>
      </c>
    </row>
    <row r="231" spans="2:14" ht="21" x14ac:dyDescent="0.2">
      <c r="B231" s="30" t="s">
        <v>22</v>
      </c>
      <c r="C231" s="39">
        <f t="shared" ref="C231:D252" si="104">C63+C147</f>
        <v>737</v>
      </c>
      <c r="D231" s="39">
        <f t="shared" si="104"/>
        <v>674</v>
      </c>
      <c r="E231" s="221">
        <f t="shared" ref="E231:E252" si="105">D231+C231</f>
        <v>1411</v>
      </c>
      <c r="F231" s="39">
        <f t="shared" ref="F231:F252" si="106">F63+F147</f>
        <v>5</v>
      </c>
      <c r="G231" s="39">
        <f t="shared" ref="G231:G252" si="107">G147+G63</f>
        <v>6</v>
      </c>
      <c r="H231" s="222">
        <f t="shared" ref="H231:H252" si="108">G231+F231</f>
        <v>11</v>
      </c>
      <c r="I231" s="39">
        <f t="shared" ref="I231:J252" si="109">I63+I147</f>
        <v>28</v>
      </c>
      <c r="J231" s="39">
        <f t="shared" si="109"/>
        <v>27</v>
      </c>
      <c r="K231" s="225">
        <f t="shared" ref="K231:K252" si="110">J231+I231</f>
        <v>55</v>
      </c>
      <c r="L231" s="224">
        <f t="shared" ref="L231:L252" si="111">C231+F231+I231</f>
        <v>770</v>
      </c>
      <c r="M231" s="224">
        <f t="shared" ref="M231:M252" si="112">D231+G231+J231</f>
        <v>707</v>
      </c>
      <c r="N231" s="224">
        <f t="shared" ref="N231:N252" si="113">E231+H231+K231</f>
        <v>1477</v>
      </c>
    </row>
    <row r="232" spans="2:14" ht="21" x14ac:dyDescent="0.2">
      <c r="B232" s="30" t="s">
        <v>23</v>
      </c>
      <c r="C232" s="39">
        <f t="shared" si="104"/>
        <v>3399</v>
      </c>
      <c r="D232" s="39">
        <f t="shared" si="104"/>
        <v>3257</v>
      </c>
      <c r="E232" s="221">
        <f t="shared" si="105"/>
        <v>6656</v>
      </c>
      <c r="F232" s="39">
        <f t="shared" si="106"/>
        <v>37</v>
      </c>
      <c r="G232" s="39">
        <f t="shared" si="107"/>
        <v>23</v>
      </c>
      <c r="H232" s="222">
        <f t="shared" si="108"/>
        <v>60</v>
      </c>
      <c r="I232" s="39">
        <f t="shared" si="109"/>
        <v>140</v>
      </c>
      <c r="J232" s="39">
        <f t="shared" si="109"/>
        <v>146</v>
      </c>
      <c r="K232" s="225">
        <f t="shared" si="110"/>
        <v>286</v>
      </c>
      <c r="L232" s="224">
        <f t="shared" si="111"/>
        <v>3576</v>
      </c>
      <c r="M232" s="224">
        <f t="shared" si="112"/>
        <v>3426</v>
      </c>
      <c r="N232" s="224">
        <f t="shared" si="113"/>
        <v>7002</v>
      </c>
    </row>
    <row r="233" spans="2:14" ht="21" x14ac:dyDescent="0.2">
      <c r="B233" s="30" t="s">
        <v>24</v>
      </c>
      <c r="C233" s="39">
        <f t="shared" si="104"/>
        <v>2206</v>
      </c>
      <c r="D233" s="39">
        <f t="shared" si="104"/>
        <v>2051</v>
      </c>
      <c r="E233" s="221">
        <f t="shared" si="105"/>
        <v>4257</v>
      </c>
      <c r="F233" s="39">
        <f t="shared" si="106"/>
        <v>16</v>
      </c>
      <c r="G233" s="39">
        <f t="shared" si="107"/>
        <v>15</v>
      </c>
      <c r="H233" s="222">
        <f t="shared" si="108"/>
        <v>31</v>
      </c>
      <c r="I233" s="39">
        <f t="shared" si="109"/>
        <v>85</v>
      </c>
      <c r="J233" s="39">
        <f t="shared" si="109"/>
        <v>82</v>
      </c>
      <c r="K233" s="225">
        <f t="shared" si="110"/>
        <v>167</v>
      </c>
      <c r="L233" s="224">
        <f t="shared" si="111"/>
        <v>2307</v>
      </c>
      <c r="M233" s="224">
        <f t="shared" si="112"/>
        <v>2148</v>
      </c>
      <c r="N233" s="224">
        <f t="shared" si="113"/>
        <v>4455</v>
      </c>
    </row>
    <row r="234" spans="2:14" ht="21" x14ac:dyDescent="0.2">
      <c r="B234" s="30" t="s">
        <v>25</v>
      </c>
      <c r="C234" s="39">
        <f t="shared" si="104"/>
        <v>3458</v>
      </c>
      <c r="D234" s="39">
        <f t="shared" si="104"/>
        <v>3388</v>
      </c>
      <c r="E234" s="221">
        <f t="shared" si="105"/>
        <v>6846</v>
      </c>
      <c r="F234" s="39">
        <f t="shared" si="106"/>
        <v>30</v>
      </c>
      <c r="G234" s="39">
        <f t="shared" si="107"/>
        <v>32</v>
      </c>
      <c r="H234" s="222">
        <f t="shared" si="108"/>
        <v>62</v>
      </c>
      <c r="I234" s="39">
        <f t="shared" si="109"/>
        <v>98</v>
      </c>
      <c r="J234" s="39">
        <f t="shared" si="109"/>
        <v>103</v>
      </c>
      <c r="K234" s="225">
        <f t="shared" si="110"/>
        <v>201</v>
      </c>
      <c r="L234" s="224">
        <f t="shared" si="111"/>
        <v>3586</v>
      </c>
      <c r="M234" s="224">
        <f t="shared" si="112"/>
        <v>3523</v>
      </c>
      <c r="N234" s="224">
        <f t="shared" si="113"/>
        <v>7109</v>
      </c>
    </row>
    <row r="235" spans="2:14" ht="21" x14ac:dyDescent="0.2">
      <c r="B235" s="30" t="s">
        <v>26</v>
      </c>
      <c r="C235" s="39">
        <f t="shared" si="104"/>
        <v>4790</v>
      </c>
      <c r="D235" s="39">
        <f t="shared" si="104"/>
        <v>4778</v>
      </c>
      <c r="E235" s="221">
        <f t="shared" si="105"/>
        <v>9568</v>
      </c>
      <c r="F235" s="39">
        <f t="shared" si="106"/>
        <v>32</v>
      </c>
      <c r="G235" s="39">
        <f t="shared" si="107"/>
        <v>27</v>
      </c>
      <c r="H235" s="222">
        <f t="shared" si="108"/>
        <v>59</v>
      </c>
      <c r="I235" s="39">
        <f t="shared" si="109"/>
        <v>173</v>
      </c>
      <c r="J235" s="39">
        <f t="shared" si="109"/>
        <v>149</v>
      </c>
      <c r="K235" s="225">
        <f t="shared" si="110"/>
        <v>322</v>
      </c>
      <c r="L235" s="224">
        <f t="shared" si="111"/>
        <v>4995</v>
      </c>
      <c r="M235" s="224">
        <f t="shared" si="112"/>
        <v>4954</v>
      </c>
      <c r="N235" s="224">
        <f t="shared" si="113"/>
        <v>9949</v>
      </c>
    </row>
    <row r="236" spans="2:14" ht="21" x14ac:dyDescent="0.2">
      <c r="B236" s="30" t="s">
        <v>27</v>
      </c>
      <c r="C236" s="39">
        <f t="shared" si="104"/>
        <v>2829</v>
      </c>
      <c r="D236" s="39">
        <f t="shared" si="104"/>
        <v>2587</v>
      </c>
      <c r="E236" s="221">
        <f t="shared" si="105"/>
        <v>5416</v>
      </c>
      <c r="F236" s="39">
        <f t="shared" si="106"/>
        <v>16</v>
      </c>
      <c r="G236" s="39">
        <f t="shared" si="107"/>
        <v>17</v>
      </c>
      <c r="H236" s="222">
        <f t="shared" si="108"/>
        <v>33</v>
      </c>
      <c r="I236" s="39">
        <f t="shared" si="109"/>
        <v>89</v>
      </c>
      <c r="J236" s="39">
        <f t="shared" si="109"/>
        <v>93</v>
      </c>
      <c r="K236" s="225">
        <f t="shared" si="110"/>
        <v>182</v>
      </c>
      <c r="L236" s="224">
        <f t="shared" si="111"/>
        <v>2934</v>
      </c>
      <c r="M236" s="224">
        <f t="shared" si="112"/>
        <v>2697</v>
      </c>
      <c r="N236" s="224">
        <f t="shared" si="113"/>
        <v>5631</v>
      </c>
    </row>
    <row r="237" spans="2:14" ht="21" x14ac:dyDescent="0.2">
      <c r="B237" s="30" t="s">
        <v>28</v>
      </c>
      <c r="C237" s="39">
        <f t="shared" si="104"/>
        <v>1697</v>
      </c>
      <c r="D237" s="39">
        <f t="shared" si="104"/>
        <v>1615</v>
      </c>
      <c r="E237" s="221">
        <f t="shared" si="105"/>
        <v>3312</v>
      </c>
      <c r="F237" s="39">
        <f t="shared" si="106"/>
        <v>15</v>
      </c>
      <c r="G237" s="39">
        <f t="shared" si="107"/>
        <v>7</v>
      </c>
      <c r="H237" s="222">
        <f t="shared" si="108"/>
        <v>22</v>
      </c>
      <c r="I237" s="39">
        <f t="shared" si="109"/>
        <v>108</v>
      </c>
      <c r="J237" s="39">
        <f t="shared" si="109"/>
        <v>90</v>
      </c>
      <c r="K237" s="225">
        <f t="shared" si="110"/>
        <v>198</v>
      </c>
      <c r="L237" s="224">
        <f t="shared" si="111"/>
        <v>1820</v>
      </c>
      <c r="M237" s="224">
        <f t="shared" si="112"/>
        <v>1712</v>
      </c>
      <c r="N237" s="224">
        <f t="shared" si="113"/>
        <v>3532</v>
      </c>
    </row>
    <row r="238" spans="2:14" ht="21" x14ac:dyDescent="0.2">
      <c r="B238" s="30" t="s">
        <v>29</v>
      </c>
      <c r="C238" s="39">
        <f t="shared" si="104"/>
        <v>3716</v>
      </c>
      <c r="D238" s="39">
        <f t="shared" si="104"/>
        <v>3733</v>
      </c>
      <c r="E238" s="221">
        <f t="shared" si="105"/>
        <v>7449</v>
      </c>
      <c r="F238" s="39">
        <f t="shared" si="106"/>
        <v>22</v>
      </c>
      <c r="G238" s="39">
        <f t="shared" si="107"/>
        <v>25</v>
      </c>
      <c r="H238" s="222">
        <f t="shared" si="108"/>
        <v>47</v>
      </c>
      <c r="I238" s="39">
        <f t="shared" si="109"/>
        <v>188</v>
      </c>
      <c r="J238" s="39">
        <f t="shared" si="109"/>
        <v>181</v>
      </c>
      <c r="K238" s="225">
        <f t="shared" si="110"/>
        <v>369</v>
      </c>
      <c r="L238" s="224">
        <f t="shared" si="111"/>
        <v>3926</v>
      </c>
      <c r="M238" s="224">
        <f t="shared" si="112"/>
        <v>3939</v>
      </c>
      <c r="N238" s="224">
        <f t="shared" si="113"/>
        <v>7865</v>
      </c>
    </row>
    <row r="239" spans="2:14" ht="21" x14ac:dyDescent="0.2">
      <c r="B239" s="30" t="s">
        <v>30</v>
      </c>
      <c r="C239" s="39">
        <f t="shared" si="104"/>
        <v>3838</v>
      </c>
      <c r="D239" s="39">
        <f t="shared" si="104"/>
        <v>3920</v>
      </c>
      <c r="E239" s="221">
        <f t="shared" si="105"/>
        <v>7758</v>
      </c>
      <c r="F239" s="39">
        <f t="shared" si="106"/>
        <v>23</v>
      </c>
      <c r="G239" s="39">
        <f t="shared" si="107"/>
        <v>23</v>
      </c>
      <c r="H239" s="222">
        <f t="shared" si="108"/>
        <v>46</v>
      </c>
      <c r="I239" s="39">
        <f t="shared" si="109"/>
        <v>167</v>
      </c>
      <c r="J239" s="39">
        <f t="shared" si="109"/>
        <v>154</v>
      </c>
      <c r="K239" s="225">
        <f t="shared" si="110"/>
        <v>321</v>
      </c>
      <c r="L239" s="224">
        <f t="shared" si="111"/>
        <v>4028</v>
      </c>
      <c r="M239" s="224">
        <f t="shared" si="112"/>
        <v>4097</v>
      </c>
      <c r="N239" s="224">
        <f t="shared" si="113"/>
        <v>8125</v>
      </c>
    </row>
    <row r="240" spans="2:14" ht="21" x14ac:dyDescent="0.2">
      <c r="B240" s="30" t="s">
        <v>31</v>
      </c>
      <c r="C240" s="39">
        <f t="shared" si="104"/>
        <v>4837</v>
      </c>
      <c r="D240" s="39">
        <f t="shared" si="104"/>
        <v>4589</v>
      </c>
      <c r="E240" s="221">
        <f t="shared" si="105"/>
        <v>9426</v>
      </c>
      <c r="F240" s="39">
        <f t="shared" si="106"/>
        <v>49</v>
      </c>
      <c r="G240" s="39">
        <f t="shared" si="107"/>
        <v>28</v>
      </c>
      <c r="H240" s="222">
        <f t="shared" si="108"/>
        <v>77</v>
      </c>
      <c r="I240" s="39">
        <f t="shared" si="109"/>
        <v>174</v>
      </c>
      <c r="J240" s="39">
        <f t="shared" si="109"/>
        <v>141</v>
      </c>
      <c r="K240" s="225">
        <f t="shared" si="110"/>
        <v>315</v>
      </c>
      <c r="L240" s="224">
        <f t="shared" si="111"/>
        <v>5060</v>
      </c>
      <c r="M240" s="224">
        <f t="shared" si="112"/>
        <v>4758</v>
      </c>
      <c r="N240" s="224">
        <f t="shared" si="113"/>
        <v>9818</v>
      </c>
    </row>
    <row r="241" spans="2:14" ht="21" x14ac:dyDescent="0.2">
      <c r="B241" s="30" t="s">
        <v>32</v>
      </c>
      <c r="C241" s="39">
        <f t="shared" si="104"/>
        <v>6098</v>
      </c>
      <c r="D241" s="39">
        <f t="shared" si="104"/>
        <v>5526</v>
      </c>
      <c r="E241" s="221">
        <f t="shared" si="105"/>
        <v>11624</v>
      </c>
      <c r="F241" s="39">
        <f t="shared" si="106"/>
        <v>38</v>
      </c>
      <c r="G241" s="39">
        <f t="shared" si="107"/>
        <v>30</v>
      </c>
      <c r="H241" s="222">
        <f t="shared" si="108"/>
        <v>68</v>
      </c>
      <c r="I241" s="39">
        <f t="shared" si="109"/>
        <v>157</v>
      </c>
      <c r="J241" s="39">
        <f t="shared" si="109"/>
        <v>130</v>
      </c>
      <c r="K241" s="225">
        <f t="shared" si="110"/>
        <v>287</v>
      </c>
      <c r="L241" s="224">
        <f t="shared" si="111"/>
        <v>6293</v>
      </c>
      <c r="M241" s="224">
        <f t="shared" si="112"/>
        <v>5686</v>
      </c>
      <c r="N241" s="224">
        <f t="shared" si="113"/>
        <v>11979</v>
      </c>
    </row>
    <row r="242" spans="2:14" ht="21" x14ac:dyDescent="0.2">
      <c r="B242" s="30" t="s">
        <v>33</v>
      </c>
      <c r="C242" s="39">
        <f t="shared" si="104"/>
        <v>5110</v>
      </c>
      <c r="D242" s="39">
        <f t="shared" si="104"/>
        <v>4796</v>
      </c>
      <c r="E242" s="221">
        <f t="shared" si="105"/>
        <v>9906</v>
      </c>
      <c r="F242" s="39">
        <f t="shared" si="106"/>
        <v>31</v>
      </c>
      <c r="G242" s="39">
        <f t="shared" si="107"/>
        <v>36</v>
      </c>
      <c r="H242" s="222">
        <f t="shared" si="108"/>
        <v>67</v>
      </c>
      <c r="I242" s="39">
        <f t="shared" si="109"/>
        <v>106</v>
      </c>
      <c r="J242" s="39">
        <f t="shared" si="109"/>
        <v>105</v>
      </c>
      <c r="K242" s="225">
        <f t="shared" si="110"/>
        <v>211</v>
      </c>
      <c r="L242" s="224">
        <f t="shared" si="111"/>
        <v>5247</v>
      </c>
      <c r="M242" s="224">
        <f t="shared" si="112"/>
        <v>4937</v>
      </c>
      <c r="N242" s="224">
        <f t="shared" si="113"/>
        <v>10184</v>
      </c>
    </row>
    <row r="243" spans="2:14" ht="21" x14ac:dyDescent="0.2">
      <c r="B243" s="30" t="s">
        <v>34</v>
      </c>
      <c r="C243" s="39">
        <f t="shared" si="104"/>
        <v>4266</v>
      </c>
      <c r="D243" s="39">
        <f t="shared" si="104"/>
        <v>3896</v>
      </c>
      <c r="E243" s="221">
        <f t="shared" si="105"/>
        <v>8162</v>
      </c>
      <c r="F243" s="39">
        <f t="shared" si="106"/>
        <v>30</v>
      </c>
      <c r="G243" s="39">
        <f t="shared" si="107"/>
        <v>27</v>
      </c>
      <c r="H243" s="222">
        <f t="shared" si="108"/>
        <v>57</v>
      </c>
      <c r="I243" s="39">
        <f t="shared" si="109"/>
        <v>91</v>
      </c>
      <c r="J243" s="39">
        <f t="shared" si="109"/>
        <v>84</v>
      </c>
      <c r="K243" s="225">
        <f t="shared" si="110"/>
        <v>175</v>
      </c>
      <c r="L243" s="224">
        <f t="shared" si="111"/>
        <v>4387</v>
      </c>
      <c r="M243" s="224">
        <f t="shared" si="112"/>
        <v>4007</v>
      </c>
      <c r="N243" s="224">
        <f t="shared" si="113"/>
        <v>8394</v>
      </c>
    </row>
    <row r="244" spans="2:14" ht="21" x14ac:dyDescent="0.2">
      <c r="B244" s="30" t="s">
        <v>35</v>
      </c>
      <c r="C244" s="39">
        <f t="shared" si="104"/>
        <v>3886</v>
      </c>
      <c r="D244" s="39">
        <f t="shared" si="104"/>
        <v>3551</v>
      </c>
      <c r="E244" s="221">
        <f t="shared" si="105"/>
        <v>7437</v>
      </c>
      <c r="F244" s="39">
        <f t="shared" si="106"/>
        <v>21</v>
      </c>
      <c r="G244" s="39">
        <f t="shared" si="107"/>
        <v>22</v>
      </c>
      <c r="H244" s="222">
        <f t="shared" si="108"/>
        <v>43</v>
      </c>
      <c r="I244" s="39">
        <f t="shared" si="109"/>
        <v>70</v>
      </c>
      <c r="J244" s="39">
        <f t="shared" si="109"/>
        <v>58</v>
      </c>
      <c r="K244" s="225">
        <f t="shared" si="110"/>
        <v>128</v>
      </c>
      <c r="L244" s="224">
        <f t="shared" si="111"/>
        <v>3977</v>
      </c>
      <c r="M244" s="224">
        <f t="shared" si="112"/>
        <v>3631</v>
      </c>
      <c r="N244" s="224">
        <f t="shared" si="113"/>
        <v>7608</v>
      </c>
    </row>
    <row r="245" spans="2:14" ht="21" x14ac:dyDescent="0.2">
      <c r="B245" s="30" t="s">
        <v>36</v>
      </c>
      <c r="C245" s="39">
        <f t="shared" si="104"/>
        <v>3047</v>
      </c>
      <c r="D245" s="39">
        <f t="shared" si="104"/>
        <v>2971</v>
      </c>
      <c r="E245" s="221">
        <f t="shared" si="105"/>
        <v>6018</v>
      </c>
      <c r="F245" s="39">
        <f t="shared" si="106"/>
        <v>23</v>
      </c>
      <c r="G245" s="39">
        <f t="shared" si="107"/>
        <v>22</v>
      </c>
      <c r="H245" s="222">
        <f t="shared" si="108"/>
        <v>45</v>
      </c>
      <c r="I245" s="39">
        <f t="shared" si="109"/>
        <v>39</v>
      </c>
      <c r="J245" s="39">
        <f t="shared" si="109"/>
        <v>42</v>
      </c>
      <c r="K245" s="225">
        <f t="shared" si="110"/>
        <v>81</v>
      </c>
      <c r="L245" s="224">
        <f t="shared" si="111"/>
        <v>3109</v>
      </c>
      <c r="M245" s="224">
        <f t="shared" si="112"/>
        <v>3035</v>
      </c>
      <c r="N245" s="224">
        <f t="shared" si="113"/>
        <v>6144</v>
      </c>
    </row>
    <row r="246" spans="2:14" ht="21" x14ac:dyDescent="0.2">
      <c r="B246" s="30" t="s">
        <v>37</v>
      </c>
      <c r="C246" s="39">
        <f t="shared" si="104"/>
        <v>2354</v>
      </c>
      <c r="D246" s="39">
        <f t="shared" si="104"/>
        <v>2290</v>
      </c>
      <c r="E246" s="221">
        <f t="shared" si="105"/>
        <v>4644</v>
      </c>
      <c r="F246" s="39">
        <f t="shared" si="106"/>
        <v>16</v>
      </c>
      <c r="G246" s="39">
        <f t="shared" si="107"/>
        <v>16</v>
      </c>
      <c r="H246" s="222">
        <f t="shared" si="108"/>
        <v>32</v>
      </c>
      <c r="I246" s="39">
        <f t="shared" si="109"/>
        <v>25</v>
      </c>
      <c r="J246" s="39">
        <f t="shared" si="109"/>
        <v>32</v>
      </c>
      <c r="K246" s="225">
        <f t="shared" si="110"/>
        <v>57</v>
      </c>
      <c r="L246" s="224">
        <f t="shared" si="111"/>
        <v>2395</v>
      </c>
      <c r="M246" s="224">
        <f t="shared" si="112"/>
        <v>2338</v>
      </c>
      <c r="N246" s="224">
        <f t="shared" si="113"/>
        <v>4733</v>
      </c>
    </row>
    <row r="247" spans="2:14" ht="21" x14ac:dyDescent="0.2">
      <c r="B247" s="30" t="s">
        <v>38</v>
      </c>
      <c r="C247" s="39">
        <f t="shared" si="104"/>
        <v>1536</v>
      </c>
      <c r="D247" s="39">
        <f t="shared" si="104"/>
        <v>1601</v>
      </c>
      <c r="E247" s="221">
        <f t="shared" si="105"/>
        <v>3137</v>
      </c>
      <c r="F247" s="39">
        <f t="shared" si="106"/>
        <v>13</v>
      </c>
      <c r="G247" s="39">
        <f t="shared" si="107"/>
        <v>14</v>
      </c>
      <c r="H247" s="222">
        <f t="shared" si="108"/>
        <v>27</v>
      </c>
      <c r="I247" s="39">
        <f t="shared" si="109"/>
        <v>17</v>
      </c>
      <c r="J247" s="39">
        <f t="shared" si="109"/>
        <v>17</v>
      </c>
      <c r="K247" s="225">
        <f t="shared" si="110"/>
        <v>34</v>
      </c>
      <c r="L247" s="224">
        <f t="shared" si="111"/>
        <v>1566</v>
      </c>
      <c r="M247" s="224">
        <f t="shared" si="112"/>
        <v>1632</v>
      </c>
      <c r="N247" s="224">
        <f t="shared" si="113"/>
        <v>3198</v>
      </c>
    </row>
    <row r="248" spans="2:14" ht="21" x14ac:dyDescent="0.2">
      <c r="B248" s="30" t="s">
        <v>39</v>
      </c>
      <c r="C248" s="39">
        <f t="shared" si="104"/>
        <v>1113</v>
      </c>
      <c r="D248" s="39">
        <f t="shared" si="104"/>
        <v>1223</v>
      </c>
      <c r="E248" s="221">
        <f t="shared" si="105"/>
        <v>2336</v>
      </c>
      <c r="F248" s="39">
        <f t="shared" si="106"/>
        <v>9</v>
      </c>
      <c r="G248" s="39">
        <f t="shared" si="107"/>
        <v>7</v>
      </c>
      <c r="H248" s="222">
        <f t="shared" si="108"/>
        <v>16</v>
      </c>
      <c r="I248" s="39">
        <f t="shared" si="109"/>
        <v>12</v>
      </c>
      <c r="J248" s="39">
        <f t="shared" si="109"/>
        <v>12</v>
      </c>
      <c r="K248" s="225">
        <f t="shared" si="110"/>
        <v>24</v>
      </c>
      <c r="L248" s="224">
        <f t="shared" si="111"/>
        <v>1134</v>
      </c>
      <c r="M248" s="224">
        <f t="shared" si="112"/>
        <v>1242</v>
      </c>
      <c r="N248" s="224">
        <f t="shared" si="113"/>
        <v>2376</v>
      </c>
    </row>
    <row r="249" spans="2:14" ht="21" x14ac:dyDescent="0.2">
      <c r="B249" s="30" t="s">
        <v>40</v>
      </c>
      <c r="C249" s="39">
        <f t="shared" si="104"/>
        <v>605</v>
      </c>
      <c r="D249" s="39">
        <f t="shared" si="104"/>
        <v>804</v>
      </c>
      <c r="E249" s="221">
        <f t="shared" si="105"/>
        <v>1409</v>
      </c>
      <c r="F249" s="39">
        <f t="shared" si="106"/>
        <v>5</v>
      </c>
      <c r="G249" s="39">
        <f t="shared" si="107"/>
        <v>5</v>
      </c>
      <c r="H249" s="222">
        <f t="shared" si="108"/>
        <v>10</v>
      </c>
      <c r="I249" s="39">
        <f t="shared" si="109"/>
        <v>7</v>
      </c>
      <c r="J249" s="39">
        <f t="shared" si="109"/>
        <v>3</v>
      </c>
      <c r="K249" s="225">
        <f t="shared" si="110"/>
        <v>10</v>
      </c>
      <c r="L249" s="224">
        <f t="shared" si="111"/>
        <v>617</v>
      </c>
      <c r="M249" s="224">
        <f t="shared" si="112"/>
        <v>812</v>
      </c>
      <c r="N249" s="224">
        <f t="shared" si="113"/>
        <v>1429</v>
      </c>
    </row>
    <row r="250" spans="2:14" ht="21" x14ac:dyDescent="0.2">
      <c r="B250" s="30" t="s">
        <v>41</v>
      </c>
      <c r="C250" s="39">
        <f t="shared" si="104"/>
        <v>481</v>
      </c>
      <c r="D250" s="39">
        <f t="shared" si="104"/>
        <v>541</v>
      </c>
      <c r="E250" s="221">
        <f t="shared" si="105"/>
        <v>1022</v>
      </c>
      <c r="F250" s="39">
        <f t="shared" si="106"/>
        <v>5</v>
      </c>
      <c r="G250" s="39">
        <f t="shared" si="107"/>
        <v>6</v>
      </c>
      <c r="H250" s="222">
        <f t="shared" si="108"/>
        <v>11</v>
      </c>
      <c r="I250" s="39">
        <f t="shared" si="109"/>
        <v>4</v>
      </c>
      <c r="J250" s="39">
        <f t="shared" si="109"/>
        <v>5</v>
      </c>
      <c r="K250" s="225">
        <f t="shared" si="110"/>
        <v>9</v>
      </c>
      <c r="L250" s="224">
        <f t="shared" si="111"/>
        <v>490</v>
      </c>
      <c r="M250" s="224">
        <f t="shared" si="112"/>
        <v>552</v>
      </c>
      <c r="N250" s="224">
        <f t="shared" si="113"/>
        <v>1042</v>
      </c>
    </row>
    <row r="251" spans="2:14" ht="21.75" thickBot="1" x14ac:dyDescent="0.25">
      <c r="B251" s="32" t="s">
        <v>42</v>
      </c>
      <c r="C251" s="39">
        <f t="shared" si="104"/>
        <v>578</v>
      </c>
      <c r="D251" s="39">
        <f t="shared" si="104"/>
        <v>639</v>
      </c>
      <c r="E251" s="221">
        <f t="shared" si="105"/>
        <v>1217</v>
      </c>
      <c r="F251" s="39">
        <f t="shared" si="106"/>
        <v>7</v>
      </c>
      <c r="G251" s="39">
        <f t="shared" si="107"/>
        <v>8</v>
      </c>
      <c r="H251" s="222">
        <f t="shared" si="108"/>
        <v>15</v>
      </c>
      <c r="I251" s="39">
        <f t="shared" si="109"/>
        <v>7</v>
      </c>
      <c r="J251" s="39">
        <f t="shared" si="109"/>
        <v>2</v>
      </c>
      <c r="K251" s="225">
        <f t="shared" si="110"/>
        <v>9</v>
      </c>
      <c r="L251" s="224">
        <f t="shared" si="111"/>
        <v>592</v>
      </c>
      <c r="M251" s="224">
        <f t="shared" si="112"/>
        <v>649</v>
      </c>
      <c r="N251" s="224">
        <f t="shared" si="113"/>
        <v>1241</v>
      </c>
    </row>
    <row r="252" spans="2:14" ht="21.75" thickBot="1" x14ac:dyDescent="0.25">
      <c r="B252" s="16" t="s">
        <v>11</v>
      </c>
      <c r="C252" s="224">
        <f>C84+C168</f>
        <v>60635</v>
      </c>
      <c r="D252" s="224">
        <f t="shared" si="104"/>
        <v>58481</v>
      </c>
      <c r="E252" s="224">
        <f t="shared" si="105"/>
        <v>119116</v>
      </c>
      <c r="F252" s="224">
        <f t="shared" si="106"/>
        <v>444</v>
      </c>
      <c r="G252" s="224">
        <f t="shared" si="107"/>
        <v>397</v>
      </c>
      <c r="H252" s="224">
        <f t="shared" si="108"/>
        <v>841</v>
      </c>
      <c r="I252" s="224">
        <f t="shared" si="109"/>
        <v>1791</v>
      </c>
      <c r="J252" s="224">
        <f t="shared" si="109"/>
        <v>1658</v>
      </c>
      <c r="K252" s="224">
        <f t="shared" si="110"/>
        <v>3449</v>
      </c>
      <c r="L252" s="224">
        <f t="shared" si="111"/>
        <v>62870</v>
      </c>
      <c r="M252" s="224">
        <f t="shared" si="112"/>
        <v>60536</v>
      </c>
      <c r="N252" s="224">
        <f t="shared" si="113"/>
        <v>123406</v>
      </c>
    </row>
    <row r="254" spans="2:14" x14ac:dyDescent="0.2">
      <c r="N254" s="20"/>
    </row>
    <row r="255" spans="2:14" x14ac:dyDescent="0.2"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</row>
    <row r="256" spans="2:14" x14ac:dyDescent="0.2">
      <c r="N256" s="20"/>
    </row>
  </sheetData>
  <mergeCells count="108">
    <mergeCell ref="K228:K229"/>
    <mergeCell ref="L228:L229"/>
    <mergeCell ref="M228:M229"/>
    <mergeCell ref="N228:N229"/>
    <mergeCell ref="B228:B229"/>
    <mergeCell ref="C228:D228"/>
    <mergeCell ref="E228:E229"/>
    <mergeCell ref="F228:G228"/>
    <mergeCell ref="H228:H229"/>
    <mergeCell ref="I228:J228"/>
    <mergeCell ref="K200:K201"/>
    <mergeCell ref="L200:L201"/>
    <mergeCell ref="M200:M201"/>
    <mergeCell ref="N200:N201"/>
    <mergeCell ref="B226:N226"/>
    <mergeCell ref="B227:N227"/>
    <mergeCell ref="B200:B201"/>
    <mergeCell ref="C200:D200"/>
    <mergeCell ref="E200:E201"/>
    <mergeCell ref="F200:G200"/>
    <mergeCell ref="H200:H201"/>
    <mergeCell ref="I200:J200"/>
    <mergeCell ref="K172:K173"/>
    <mergeCell ref="L172:L173"/>
    <mergeCell ref="M172:M173"/>
    <mergeCell ref="N172:N173"/>
    <mergeCell ref="B198:N198"/>
    <mergeCell ref="B199:N199"/>
    <mergeCell ref="B114:N114"/>
    <mergeCell ref="B115:N115"/>
    <mergeCell ref="B170:N170"/>
    <mergeCell ref="B171:N171"/>
    <mergeCell ref="B172:B173"/>
    <mergeCell ref="C172:D172"/>
    <mergeCell ref="E172:E173"/>
    <mergeCell ref="F172:G172"/>
    <mergeCell ref="H172:H173"/>
    <mergeCell ref="I172:J172"/>
    <mergeCell ref="K144:K145"/>
    <mergeCell ref="L144:L145"/>
    <mergeCell ref="M144:M145"/>
    <mergeCell ref="N144:N145"/>
    <mergeCell ref="H88:H89"/>
    <mergeCell ref="I88:J88"/>
    <mergeCell ref="K88:K89"/>
    <mergeCell ref="L88:L89"/>
    <mergeCell ref="M88:M89"/>
    <mergeCell ref="N88:N89"/>
    <mergeCell ref="K60:K61"/>
    <mergeCell ref="L60:L61"/>
    <mergeCell ref="M60:M61"/>
    <mergeCell ref="N60:N61"/>
    <mergeCell ref="B86:N86"/>
    <mergeCell ref="B87:N87"/>
    <mergeCell ref="B60:B61"/>
    <mergeCell ref="C60:D60"/>
    <mergeCell ref="E60:E61"/>
    <mergeCell ref="F60:G60"/>
    <mergeCell ref="H60:H61"/>
    <mergeCell ref="I60:J60"/>
    <mergeCell ref="K32:K33"/>
    <mergeCell ref="L32:L33"/>
    <mergeCell ref="M32:M33"/>
    <mergeCell ref="N32:N33"/>
    <mergeCell ref="B58:N58"/>
    <mergeCell ref="B59:N59"/>
    <mergeCell ref="B32:B33"/>
    <mergeCell ref="C32:D32"/>
    <mergeCell ref="E32:E33"/>
    <mergeCell ref="F32:G32"/>
    <mergeCell ref="H32:H33"/>
    <mergeCell ref="I32:J32"/>
    <mergeCell ref="B30:N30"/>
    <mergeCell ref="B31:N31"/>
    <mergeCell ref="B88:B89"/>
    <mergeCell ref="C88:D88"/>
    <mergeCell ref="E88:E89"/>
    <mergeCell ref="F88:G88"/>
    <mergeCell ref="B144:B145"/>
    <mergeCell ref="C144:D144"/>
    <mergeCell ref="E144:E145"/>
    <mergeCell ref="F144:G144"/>
    <mergeCell ref="H144:H145"/>
    <mergeCell ref="I144:J144"/>
    <mergeCell ref="K116:K117"/>
    <mergeCell ref="L116:L117"/>
    <mergeCell ref="M116:M117"/>
    <mergeCell ref="N116:N117"/>
    <mergeCell ref="B142:N142"/>
    <mergeCell ref="B143:N143"/>
    <mergeCell ref="B116:B117"/>
    <mergeCell ref="C116:D116"/>
    <mergeCell ref="E116:E117"/>
    <mergeCell ref="F116:G116"/>
    <mergeCell ref="H116:H117"/>
    <mergeCell ref="I116:J116"/>
    <mergeCell ref="B2:N2"/>
    <mergeCell ref="B3:N3"/>
    <mergeCell ref="K4:K5"/>
    <mergeCell ref="L4:L5"/>
    <mergeCell ref="M4:M5"/>
    <mergeCell ref="N4:N5"/>
    <mergeCell ref="B4:B5"/>
    <mergeCell ref="C4:D4"/>
    <mergeCell ref="E4:E5"/>
    <mergeCell ref="F4:G4"/>
    <mergeCell ref="H4:H5"/>
    <mergeCell ref="I4:J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rightToLeft="1" topLeftCell="A19" workbookViewId="0">
      <selection activeCell="I9" sqref="I9"/>
    </sheetView>
  </sheetViews>
  <sheetFormatPr defaultRowHeight="14.25" x14ac:dyDescent="0.2"/>
  <cols>
    <col min="1" max="1" width="5.625" style="213" customWidth="1"/>
    <col min="2" max="2" width="20" style="213" customWidth="1"/>
    <col min="3" max="3" width="7.125" style="213" customWidth="1"/>
    <col min="4" max="4" width="7.625" style="213" customWidth="1"/>
    <col min="5" max="5" width="8.375" style="213" customWidth="1"/>
    <col min="6" max="6" width="6.375" style="213" customWidth="1"/>
    <col min="7" max="7" width="5.5" style="213" customWidth="1"/>
    <col min="8" max="8" width="7.875" style="213" customWidth="1"/>
    <col min="9" max="10" width="5" style="213" customWidth="1"/>
    <col min="11" max="11" width="8.375" style="213" customWidth="1"/>
    <col min="12" max="12" width="6" style="213" customWidth="1"/>
    <col min="13" max="13" width="6.625" style="213" customWidth="1"/>
    <col min="14" max="14" width="7.25" style="213" customWidth="1"/>
    <col min="15" max="16384" width="9" style="213"/>
  </cols>
  <sheetData>
    <row r="2" spans="2:14" ht="15" thickBot="1" x14ac:dyDescent="0.25"/>
    <row r="3" spans="2:14" ht="21" x14ac:dyDescent="0.2">
      <c r="B3" s="306" t="s">
        <v>13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8"/>
    </row>
    <row r="4" spans="2:14" ht="21.75" thickBot="1" x14ac:dyDescent="0.25">
      <c r="B4" s="309" t="s">
        <v>67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1"/>
    </row>
    <row r="5" spans="2:14" ht="21" x14ac:dyDescent="0.2">
      <c r="B5" s="384" t="s">
        <v>14</v>
      </c>
      <c r="C5" s="316" t="s">
        <v>18</v>
      </c>
      <c r="D5" s="307"/>
      <c r="E5" s="351" t="s">
        <v>43</v>
      </c>
      <c r="F5" s="316" t="s">
        <v>19</v>
      </c>
      <c r="G5" s="307"/>
      <c r="H5" s="351" t="s">
        <v>44</v>
      </c>
      <c r="I5" s="312" t="s">
        <v>20</v>
      </c>
      <c r="J5" s="316"/>
      <c r="K5" s="351" t="s">
        <v>45</v>
      </c>
      <c r="L5" s="306" t="s">
        <v>6</v>
      </c>
      <c r="M5" s="307" t="s">
        <v>7</v>
      </c>
      <c r="N5" s="308" t="s">
        <v>8</v>
      </c>
    </row>
    <row r="6" spans="2:14" ht="21.75" thickBot="1" x14ac:dyDescent="0.25">
      <c r="B6" s="385"/>
      <c r="C6" s="13" t="s">
        <v>9</v>
      </c>
      <c r="D6" s="203" t="s">
        <v>10</v>
      </c>
      <c r="E6" s="352"/>
      <c r="F6" s="13" t="s">
        <v>9</v>
      </c>
      <c r="G6" s="203" t="s">
        <v>10</v>
      </c>
      <c r="H6" s="352"/>
      <c r="I6" s="202" t="s">
        <v>9</v>
      </c>
      <c r="J6" s="203" t="s">
        <v>10</v>
      </c>
      <c r="K6" s="352"/>
      <c r="L6" s="309"/>
      <c r="M6" s="310"/>
      <c r="N6" s="311"/>
    </row>
    <row r="7" spans="2:14" ht="21.75" thickBot="1" x14ac:dyDescent="0.25">
      <c r="B7" s="110"/>
      <c r="C7" s="111">
        <v>0</v>
      </c>
      <c r="D7" s="111">
        <v>0</v>
      </c>
      <c r="E7" s="27">
        <f>D7+C7</f>
        <v>0</v>
      </c>
      <c r="F7" s="111">
        <v>0</v>
      </c>
      <c r="G7" s="112">
        <v>0</v>
      </c>
      <c r="H7" s="28">
        <v>0</v>
      </c>
      <c r="I7" s="111">
        <v>0</v>
      </c>
      <c r="J7" s="112">
        <v>0</v>
      </c>
      <c r="K7" s="27">
        <f>J7+I7</f>
        <v>0</v>
      </c>
      <c r="L7" s="36">
        <f>C7+F7+I7</f>
        <v>0</v>
      </c>
      <c r="M7" s="26">
        <f>D7+G7+J7</f>
        <v>0</v>
      </c>
      <c r="N7" s="27">
        <f>M7+L7</f>
        <v>0</v>
      </c>
    </row>
    <row r="8" spans="2:14" ht="21.75" thickBot="1" x14ac:dyDescent="0.25">
      <c r="B8" s="110"/>
      <c r="C8" s="111">
        <v>0</v>
      </c>
      <c r="D8" s="111">
        <v>0</v>
      </c>
      <c r="E8" s="27">
        <f t="shared" ref="E8:E14" si="0">D8+C8</f>
        <v>0</v>
      </c>
      <c r="F8" s="112">
        <v>0</v>
      </c>
      <c r="G8" s="112">
        <v>0</v>
      </c>
      <c r="H8" s="28">
        <v>0</v>
      </c>
      <c r="I8" s="112">
        <v>0</v>
      </c>
      <c r="J8" s="112">
        <v>0</v>
      </c>
      <c r="K8" s="27">
        <f t="shared" ref="K8:K14" si="1">J8+I8</f>
        <v>0</v>
      </c>
      <c r="L8" s="36">
        <f t="shared" ref="L8:M14" si="2">C8+F8+I8</f>
        <v>0</v>
      </c>
      <c r="M8" s="26">
        <f t="shared" si="2"/>
        <v>0</v>
      </c>
      <c r="N8" s="27">
        <f t="shared" ref="N8:N14" si="3">M8+L8</f>
        <v>0</v>
      </c>
    </row>
    <row r="9" spans="2:14" ht="21.75" thickBot="1" x14ac:dyDescent="0.25">
      <c r="B9" s="110"/>
      <c r="C9" s="111">
        <v>0</v>
      </c>
      <c r="D9" s="111">
        <v>0</v>
      </c>
      <c r="E9" s="27">
        <f t="shared" si="0"/>
        <v>0</v>
      </c>
      <c r="F9" s="111">
        <v>0</v>
      </c>
      <c r="G9" s="112">
        <v>0</v>
      </c>
      <c r="H9" s="28">
        <v>0</v>
      </c>
      <c r="I9" s="112">
        <v>0</v>
      </c>
      <c r="J9" s="112">
        <v>0</v>
      </c>
      <c r="K9" s="27">
        <f t="shared" si="1"/>
        <v>0</v>
      </c>
      <c r="L9" s="36">
        <f t="shared" si="2"/>
        <v>0</v>
      </c>
      <c r="M9" s="26">
        <f t="shared" si="2"/>
        <v>0</v>
      </c>
      <c r="N9" s="27">
        <f t="shared" si="3"/>
        <v>0</v>
      </c>
    </row>
    <row r="10" spans="2:14" ht="21.75" thickBot="1" x14ac:dyDescent="0.25">
      <c r="B10" s="110"/>
      <c r="C10" s="111">
        <v>0</v>
      </c>
      <c r="D10" s="111">
        <v>0</v>
      </c>
      <c r="E10" s="27">
        <f t="shared" si="0"/>
        <v>0</v>
      </c>
      <c r="F10" s="111">
        <v>0</v>
      </c>
      <c r="G10" s="112">
        <v>0</v>
      </c>
      <c r="H10" s="28">
        <v>0</v>
      </c>
      <c r="I10" s="112">
        <v>0</v>
      </c>
      <c r="J10" s="112">
        <v>0</v>
      </c>
      <c r="K10" s="27">
        <f t="shared" si="1"/>
        <v>0</v>
      </c>
      <c r="L10" s="36">
        <f t="shared" si="2"/>
        <v>0</v>
      </c>
      <c r="M10" s="26">
        <f t="shared" si="2"/>
        <v>0</v>
      </c>
      <c r="N10" s="27">
        <f t="shared" si="3"/>
        <v>0</v>
      </c>
    </row>
    <row r="11" spans="2:14" ht="21.75" thickBot="1" x14ac:dyDescent="0.25">
      <c r="B11" s="110"/>
      <c r="C11" s="111">
        <v>0</v>
      </c>
      <c r="D11" s="111">
        <v>0</v>
      </c>
      <c r="E11" s="27">
        <f t="shared" si="0"/>
        <v>0</v>
      </c>
      <c r="F11" s="112">
        <v>0</v>
      </c>
      <c r="G11" s="112">
        <v>0</v>
      </c>
      <c r="H11" s="28">
        <v>0</v>
      </c>
      <c r="I11" s="112">
        <v>0</v>
      </c>
      <c r="J11" s="112">
        <v>0</v>
      </c>
      <c r="K11" s="27">
        <f t="shared" si="1"/>
        <v>0</v>
      </c>
      <c r="L11" s="36">
        <f t="shared" si="2"/>
        <v>0</v>
      </c>
      <c r="M11" s="26">
        <f t="shared" si="2"/>
        <v>0</v>
      </c>
      <c r="N11" s="27">
        <f t="shared" si="3"/>
        <v>0</v>
      </c>
    </row>
    <row r="12" spans="2:14" ht="21.75" thickBot="1" x14ac:dyDescent="0.25">
      <c r="B12" s="110"/>
      <c r="C12" s="111">
        <v>0</v>
      </c>
      <c r="D12" s="111">
        <v>0</v>
      </c>
      <c r="E12" s="27">
        <f t="shared" si="0"/>
        <v>0</v>
      </c>
      <c r="F12" s="112">
        <v>0</v>
      </c>
      <c r="G12" s="112">
        <v>0</v>
      </c>
      <c r="H12" s="28">
        <v>0</v>
      </c>
      <c r="I12" s="112">
        <v>0</v>
      </c>
      <c r="J12" s="112">
        <v>0</v>
      </c>
      <c r="K12" s="27">
        <f t="shared" si="1"/>
        <v>0</v>
      </c>
      <c r="L12" s="36">
        <f t="shared" si="2"/>
        <v>0</v>
      </c>
      <c r="M12" s="26">
        <f t="shared" si="2"/>
        <v>0</v>
      </c>
      <c r="N12" s="27">
        <f t="shared" si="3"/>
        <v>0</v>
      </c>
    </row>
    <row r="13" spans="2:14" ht="21.75" thickBot="1" x14ac:dyDescent="0.25">
      <c r="B13" s="110"/>
      <c r="C13" s="111">
        <v>0</v>
      </c>
      <c r="D13" s="111">
        <v>0</v>
      </c>
      <c r="E13" s="27">
        <f t="shared" si="0"/>
        <v>0</v>
      </c>
      <c r="F13" s="111">
        <v>0</v>
      </c>
      <c r="G13" s="112">
        <v>0</v>
      </c>
      <c r="H13" s="28">
        <v>0</v>
      </c>
      <c r="I13" s="112">
        <v>0</v>
      </c>
      <c r="J13" s="112">
        <v>0</v>
      </c>
      <c r="K13" s="27">
        <f t="shared" si="1"/>
        <v>0</v>
      </c>
      <c r="L13" s="36">
        <f t="shared" si="2"/>
        <v>0</v>
      </c>
      <c r="M13" s="26">
        <f t="shared" si="2"/>
        <v>0</v>
      </c>
      <c r="N13" s="27">
        <f t="shared" si="3"/>
        <v>0</v>
      </c>
    </row>
    <row r="14" spans="2:14" ht="21.75" thickBot="1" x14ac:dyDescent="0.25">
      <c r="B14" s="110"/>
      <c r="C14" s="111">
        <v>0</v>
      </c>
      <c r="D14" s="111">
        <v>0</v>
      </c>
      <c r="E14" s="27">
        <f t="shared" si="0"/>
        <v>0</v>
      </c>
      <c r="F14" s="111">
        <v>0</v>
      </c>
      <c r="G14" s="112">
        <v>0</v>
      </c>
      <c r="H14" s="28">
        <v>0</v>
      </c>
      <c r="I14" s="112">
        <v>0</v>
      </c>
      <c r="J14" s="112">
        <v>0</v>
      </c>
      <c r="K14" s="27">
        <f t="shared" si="1"/>
        <v>0</v>
      </c>
      <c r="L14" s="36">
        <f t="shared" si="2"/>
        <v>0</v>
      </c>
      <c r="M14" s="26">
        <f t="shared" si="2"/>
        <v>0</v>
      </c>
      <c r="N14" s="27">
        <f t="shared" si="3"/>
        <v>0</v>
      </c>
    </row>
    <row r="15" spans="2:14" ht="21.75" thickBot="1" x14ac:dyDescent="0.25">
      <c r="B15" s="210" t="s">
        <v>12</v>
      </c>
      <c r="C15" s="114">
        <f>C7+C8+C9+C10+C11+C12+C13+C14</f>
        <v>0</v>
      </c>
      <c r="D15" s="114">
        <f t="shared" ref="D15:N15" si="4">D7+D8+D9+D10+D11+D12+D13+D14</f>
        <v>0</v>
      </c>
      <c r="E15" s="114">
        <f t="shared" si="4"/>
        <v>0</v>
      </c>
      <c r="F15" s="114">
        <f t="shared" si="4"/>
        <v>0</v>
      </c>
      <c r="G15" s="114">
        <f t="shared" si="4"/>
        <v>0</v>
      </c>
      <c r="H15" s="114">
        <f t="shared" si="4"/>
        <v>0</v>
      </c>
      <c r="I15" s="114">
        <f t="shared" si="4"/>
        <v>0</v>
      </c>
      <c r="J15" s="114">
        <f t="shared" si="4"/>
        <v>0</v>
      </c>
      <c r="K15" s="114">
        <f t="shared" si="4"/>
        <v>0</v>
      </c>
      <c r="L15" s="114">
        <f t="shared" si="4"/>
        <v>0</v>
      </c>
      <c r="M15" s="114">
        <f t="shared" si="4"/>
        <v>0</v>
      </c>
      <c r="N15" s="114">
        <f t="shared" si="4"/>
        <v>0</v>
      </c>
    </row>
    <row r="17" spans="2:14" ht="15" thickBot="1" x14ac:dyDescent="0.25"/>
    <row r="18" spans="2:14" ht="21" x14ac:dyDescent="0.2">
      <c r="B18" s="306" t="s">
        <v>13</v>
      </c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</row>
    <row r="19" spans="2:14" ht="21.75" thickBot="1" x14ac:dyDescent="0.25">
      <c r="B19" s="309" t="s">
        <v>68</v>
      </c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1"/>
    </row>
    <row r="20" spans="2:14" ht="21" x14ac:dyDescent="0.2">
      <c r="B20" s="312" t="s">
        <v>14</v>
      </c>
      <c r="C20" s="306" t="s">
        <v>18</v>
      </c>
      <c r="D20" s="307"/>
      <c r="E20" s="351" t="s">
        <v>43</v>
      </c>
      <c r="F20" s="316" t="s">
        <v>19</v>
      </c>
      <c r="G20" s="307"/>
      <c r="H20" s="351" t="s">
        <v>44</v>
      </c>
      <c r="I20" s="312" t="s">
        <v>20</v>
      </c>
      <c r="J20" s="316"/>
      <c r="K20" s="351" t="s">
        <v>45</v>
      </c>
      <c r="L20" s="306" t="s">
        <v>6</v>
      </c>
      <c r="M20" s="307" t="s">
        <v>7</v>
      </c>
      <c r="N20" s="308" t="s">
        <v>8</v>
      </c>
    </row>
    <row r="21" spans="2:14" ht="21.75" thickBot="1" x14ac:dyDescent="0.25">
      <c r="B21" s="386"/>
      <c r="C21" s="202" t="s">
        <v>9</v>
      </c>
      <c r="D21" s="203" t="s">
        <v>10</v>
      </c>
      <c r="E21" s="352"/>
      <c r="F21" s="13" t="s">
        <v>9</v>
      </c>
      <c r="G21" s="203" t="s">
        <v>10</v>
      </c>
      <c r="H21" s="352"/>
      <c r="I21" s="202" t="s">
        <v>9</v>
      </c>
      <c r="J21" s="203" t="s">
        <v>10</v>
      </c>
      <c r="K21" s="352"/>
      <c r="L21" s="309"/>
      <c r="M21" s="310"/>
      <c r="N21" s="311"/>
    </row>
    <row r="22" spans="2:14" ht="21.75" thickBot="1" x14ac:dyDescent="0.25">
      <c r="B22" s="110"/>
      <c r="C22" s="111">
        <v>0</v>
      </c>
      <c r="D22" s="112">
        <v>0</v>
      </c>
      <c r="E22" s="27">
        <f>D22+C22</f>
        <v>0</v>
      </c>
      <c r="F22" s="112">
        <v>0</v>
      </c>
      <c r="G22" s="112">
        <v>0</v>
      </c>
      <c r="H22" s="28">
        <v>0</v>
      </c>
      <c r="I22" s="112">
        <v>0</v>
      </c>
      <c r="J22" s="112">
        <v>0</v>
      </c>
      <c r="K22" s="27">
        <f>J22+I22</f>
        <v>0</v>
      </c>
      <c r="L22" s="36">
        <f>C22+F22+I22</f>
        <v>0</v>
      </c>
      <c r="M22" s="26">
        <f>D22+G22+J22</f>
        <v>0</v>
      </c>
      <c r="N22" s="27">
        <f>M22+L22</f>
        <v>0</v>
      </c>
    </row>
    <row r="23" spans="2:14" ht="21.75" thickBot="1" x14ac:dyDescent="0.25">
      <c r="B23" s="110"/>
      <c r="C23" s="111">
        <v>0</v>
      </c>
      <c r="D23" s="112">
        <v>0</v>
      </c>
      <c r="E23" s="27">
        <f t="shared" ref="E23:E29" si="5">D23+C23</f>
        <v>0</v>
      </c>
      <c r="F23" s="112">
        <v>0</v>
      </c>
      <c r="G23" s="112">
        <v>0</v>
      </c>
      <c r="H23" s="28">
        <v>0</v>
      </c>
      <c r="I23" s="112">
        <v>0</v>
      </c>
      <c r="J23" s="112">
        <v>0</v>
      </c>
      <c r="K23" s="27">
        <f t="shared" ref="K23:K29" si="6">J23+I23</f>
        <v>0</v>
      </c>
      <c r="L23" s="36">
        <f t="shared" ref="L23:M29" si="7">C23+F23+I23</f>
        <v>0</v>
      </c>
      <c r="M23" s="26">
        <f t="shared" si="7"/>
        <v>0</v>
      </c>
      <c r="N23" s="27">
        <f t="shared" ref="N23:N29" si="8">M23+L23</f>
        <v>0</v>
      </c>
    </row>
    <row r="24" spans="2:14" ht="21.75" thickBot="1" x14ac:dyDescent="0.25">
      <c r="B24" s="110"/>
      <c r="C24" s="111">
        <v>0</v>
      </c>
      <c r="D24" s="112">
        <v>0</v>
      </c>
      <c r="E24" s="27">
        <f t="shared" si="5"/>
        <v>0</v>
      </c>
      <c r="F24" s="113">
        <v>0</v>
      </c>
      <c r="G24" s="112">
        <v>0</v>
      </c>
      <c r="H24" s="28">
        <v>0</v>
      </c>
      <c r="I24" s="112">
        <v>0</v>
      </c>
      <c r="J24" s="112">
        <v>0</v>
      </c>
      <c r="K24" s="27">
        <f t="shared" si="6"/>
        <v>0</v>
      </c>
      <c r="L24" s="36">
        <f t="shared" si="7"/>
        <v>0</v>
      </c>
      <c r="M24" s="26">
        <f t="shared" si="7"/>
        <v>0</v>
      </c>
      <c r="N24" s="27">
        <f t="shared" si="8"/>
        <v>0</v>
      </c>
    </row>
    <row r="25" spans="2:14" ht="21.75" thickBot="1" x14ac:dyDescent="0.25">
      <c r="B25" s="110"/>
      <c r="C25" s="111">
        <v>0</v>
      </c>
      <c r="D25" s="112">
        <v>0</v>
      </c>
      <c r="E25" s="27">
        <f t="shared" si="5"/>
        <v>0</v>
      </c>
      <c r="F25" s="113">
        <v>0</v>
      </c>
      <c r="G25" s="112">
        <v>0</v>
      </c>
      <c r="H25" s="28">
        <v>0</v>
      </c>
      <c r="I25" s="112">
        <v>0</v>
      </c>
      <c r="J25" s="112">
        <v>0</v>
      </c>
      <c r="K25" s="27">
        <f t="shared" si="6"/>
        <v>0</v>
      </c>
      <c r="L25" s="36">
        <f t="shared" si="7"/>
        <v>0</v>
      </c>
      <c r="M25" s="26">
        <f t="shared" si="7"/>
        <v>0</v>
      </c>
      <c r="N25" s="27">
        <f t="shared" si="8"/>
        <v>0</v>
      </c>
    </row>
    <row r="26" spans="2:14" ht="21.75" thickBot="1" x14ac:dyDescent="0.25">
      <c r="B26" s="110"/>
      <c r="C26" s="111">
        <v>0</v>
      </c>
      <c r="D26" s="112">
        <v>0</v>
      </c>
      <c r="E26" s="27">
        <f t="shared" si="5"/>
        <v>0</v>
      </c>
      <c r="F26" s="112">
        <v>0</v>
      </c>
      <c r="G26" s="112">
        <v>0</v>
      </c>
      <c r="H26" s="28">
        <v>0</v>
      </c>
      <c r="I26" s="112">
        <v>0</v>
      </c>
      <c r="J26" s="112">
        <v>0</v>
      </c>
      <c r="K26" s="27">
        <f t="shared" si="6"/>
        <v>0</v>
      </c>
      <c r="L26" s="36">
        <f t="shared" si="7"/>
        <v>0</v>
      </c>
      <c r="M26" s="26">
        <f t="shared" si="7"/>
        <v>0</v>
      </c>
      <c r="N26" s="27">
        <f t="shared" si="8"/>
        <v>0</v>
      </c>
    </row>
    <row r="27" spans="2:14" ht="21.75" thickBot="1" x14ac:dyDescent="0.25">
      <c r="B27" s="110"/>
      <c r="C27" s="111">
        <v>0</v>
      </c>
      <c r="D27" s="112">
        <v>0</v>
      </c>
      <c r="E27" s="27">
        <f t="shared" si="5"/>
        <v>0</v>
      </c>
      <c r="F27" s="112">
        <v>0</v>
      </c>
      <c r="G27" s="112">
        <v>0</v>
      </c>
      <c r="H27" s="28">
        <v>0</v>
      </c>
      <c r="I27" s="112">
        <v>0</v>
      </c>
      <c r="J27" s="112">
        <v>0</v>
      </c>
      <c r="K27" s="27">
        <f t="shared" si="6"/>
        <v>0</v>
      </c>
      <c r="L27" s="36">
        <f t="shared" si="7"/>
        <v>0</v>
      </c>
      <c r="M27" s="26">
        <f t="shared" si="7"/>
        <v>0</v>
      </c>
      <c r="N27" s="27">
        <f t="shared" si="8"/>
        <v>0</v>
      </c>
    </row>
    <row r="28" spans="2:14" ht="21.75" thickBot="1" x14ac:dyDescent="0.25">
      <c r="B28" s="110"/>
      <c r="C28" s="111">
        <v>0</v>
      </c>
      <c r="D28" s="112">
        <v>0</v>
      </c>
      <c r="E28" s="27">
        <f t="shared" si="5"/>
        <v>0</v>
      </c>
      <c r="F28" s="112">
        <v>0</v>
      </c>
      <c r="G28" s="112">
        <v>0</v>
      </c>
      <c r="H28" s="28">
        <v>0</v>
      </c>
      <c r="I28" s="112">
        <v>0</v>
      </c>
      <c r="J28" s="112">
        <v>0</v>
      </c>
      <c r="K28" s="27">
        <f t="shared" si="6"/>
        <v>0</v>
      </c>
      <c r="L28" s="36">
        <f t="shared" si="7"/>
        <v>0</v>
      </c>
      <c r="M28" s="26">
        <f t="shared" si="7"/>
        <v>0</v>
      </c>
      <c r="N28" s="27">
        <f t="shared" si="8"/>
        <v>0</v>
      </c>
    </row>
    <row r="29" spans="2:14" ht="21.75" thickBot="1" x14ac:dyDescent="0.25">
      <c r="B29" s="110"/>
      <c r="C29" s="111">
        <v>0</v>
      </c>
      <c r="D29" s="112">
        <v>0</v>
      </c>
      <c r="E29" s="27">
        <f t="shared" si="5"/>
        <v>0</v>
      </c>
      <c r="F29" s="112">
        <v>0</v>
      </c>
      <c r="G29" s="112">
        <v>0</v>
      </c>
      <c r="H29" s="28">
        <v>0</v>
      </c>
      <c r="I29" s="111">
        <v>0</v>
      </c>
      <c r="J29" s="112">
        <v>0</v>
      </c>
      <c r="K29" s="27">
        <f t="shared" si="6"/>
        <v>0</v>
      </c>
      <c r="L29" s="36">
        <f t="shared" si="7"/>
        <v>0</v>
      </c>
      <c r="M29" s="26">
        <f t="shared" si="7"/>
        <v>0</v>
      </c>
      <c r="N29" s="27">
        <f t="shared" si="8"/>
        <v>0</v>
      </c>
    </row>
    <row r="30" spans="2:14" ht="21.75" thickBot="1" x14ac:dyDescent="0.25">
      <c r="B30" s="210" t="s">
        <v>12</v>
      </c>
      <c r="C30" s="114">
        <f>C22+C23+C24+C25+C26+C27+C28+C29</f>
        <v>0</v>
      </c>
      <c r="D30" s="114">
        <v>0</v>
      </c>
      <c r="E30" s="114">
        <f t="shared" ref="E30:N30" si="9">E22+E23+E24+E25+E26+E27+E28+E29</f>
        <v>0</v>
      </c>
      <c r="F30" s="114">
        <f t="shared" si="9"/>
        <v>0</v>
      </c>
      <c r="G30" s="114">
        <f t="shared" si="9"/>
        <v>0</v>
      </c>
      <c r="H30" s="114">
        <f t="shared" si="9"/>
        <v>0</v>
      </c>
      <c r="I30" s="114">
        <f t="shared" si="9"/>
        <v>0</v>
      </c>
      <c r="J30" s="114">
        <f t="shared" si="9"/>
        <v>0</v>
      </c>
      <c r="K30" s="114">
        <f t="shared" si="9"/>
        <v>0</v>
      </c>
      <c r="L30" s="114">
        <f t="shared" si="9"/>
        <v>0</v>
      </c>
      <c r="M30" s="114">
        <f t="shared" si="9"/>
        <v>0</v>
      </c>
      <c r="N30" s="114">
        <f t="shared" si="9"/>
        <v>0</v>
      </c>
    </row>
    <row r="32" spans="2:14" ht="15" thickBot="1" x14ac:dyDescent="0.25"/>
    <row r="33" spans="2:14" ht="21" x14ac:dyDescent="0.2">
      <c r="B33" s="306" t="s">
        <v>13</v>
      </c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8"/>
    </row>
    <row r="34" spans="2:14" ht="21.75" thickBot="1" x14ac:dyDescent="0.25">
      <c r="B34" s="309" t="s">
        <v>69</v>
      </c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1"/>
    </row>
    <row r="35" spans="2:14" ht="21" x14ac:dyDescent="0.2">
      <c r="B35" s="312" t="s">
        <v>14</v>
      </c>
      <c r="C35" s="306" t="s">
        <v>18</v>
      </c>
      <c r="D35" s="307"/>
      <c r="E35" s="351" t="s">
        <v>43</v>
      </c>
      <c r="F35" s="316" t="s">
        <v>19</v>
      </c>
      <c r="G35" s="307"/>
      <c r="H35" s="351" t="s">
        <v>44</v>
      </c>
      <c r="I35" s="312" t="s">
        <v>20</v>
      </c>
      <c r="J35" s="316"/>
      <c r="K35" s="351" t="s">
        <v>45</v>
      </c>
      <c r="L35" s="306" t="s">
        <v>6</v>
      </c>
      <c r="M35" s="307" t="s">
        <v>7</v>
      </c>
      <c r="N35" s="308" t="s">
        <v>8</v>
      </c>
    </row>
    <row r="36" spans="2:14" ht="21.75" thickBot="1" x14ac:dyDescent="0.25">
      <c r="B36" s="313"/>
      <c r="C36" s="202" t="s">
        <v>9</v>
      </c>
      <c r="D36" s="203" t="s">
        <v>10</v>
      </c>
      <c r="E36" s="352"/>
      <c r="F36" s="13" t="s">
        <v>9</v>
      </c>
      <c r="G36" s="203" t="s">
        <v>10</v>
      </c>
      <c r="H36" s="352"/>
      <c r="I36" s="202" t="s">
        <v>9</v>
      </c>
      <c r="J36" s="203" t="s">
        <v>10</v>
      </c>
      <c r="K36" s="352"/>
      <c r="L36" s="309"/>
      <c r="M36" s="310"/>
      <c r="N36" s="311"/>
    </row>
    <row r="37" spans="2:14" ht="21.75" thickBot="1" x14ac:dyDescent="0.25">
      <c r="B37" s="16" t="s">
        <v>70</v>
      </c>
      <c r="C37" s="115">
        <v>0</v>
      </c>
      <c r="D37" s="42">
        <v>0</v>
      </c>
      <c r="E37" s="11">
        <f>D37+C37</f>
        <v>0</v>
      </c>
      <c r="F37" s="43">
        <v>0</v>
      </c>
      <c r="G37" s="42">
        <v>0</v>
      </c>
      <c r="H37" s="24">
        <v>0</v>
      </c>
      <c r="I37" s="116">
        <v>0</v>
      </c>
      <c r="J37" s="42">
        <v>0</v>
      </c>
      <c r="K37" s="11">
        <f>J37+I37</f>
        <v>0</v>
      </c>
      <c r="L37" s="25">
        <f>C37+F37+I37</f>
        <v>0</v>
      </c>
      <c r="M37" s="25">
        <f>D37+G37+J37</f>
        <v>0</v>
      </c>
      <c r="N37" s="25">
        <f>M37+L37</f>
        <v>0</v>
      </c>
    </row>
    <row r="38" spans="2:14" ht="21.75" thickBot="1" x14ac:dyDescent="0.25">
      <c r="B38" s="16" t="s">
        <v>71</v>
      </c>
      <c r="C38" s="116">
        <v>0</v>
      </c>
      <c r="D38" s="42">
        <v>0</v>
      </c>
      <c r="E38" s="11">
        <f>D38+C38</f>
        <v>0</v>
      </c>
      <c r="F38" s="43">
        <v>0</v>
      </c>
      <c r="G38" s="42">
        <v>0</v>
      </c>
      <c r="H38" s="24">
        <v>0</v>
      </c>
      <c r="I38" s="116">
        <v>0</v>
      </c>
      <c r="J38" s="42">
        <v>0</v>
      </c>
      <c r="K38" s="11">
        <f t="shared" ref="K38:K39" si="10">J38+I38</f>
        <v>0</v>
      </c>
      <c r="L38" s="25">
        <f t="shared" ref="L38:M39" si="11">C38+F38+I38</f>
        <v>0</v>
      </c>
      <c r="M38" s="25">
        <f t="shared" si="11"/>
        <v>0</v>
      </c>
      <c r="N38" s="25">
        <f t="shared" ref="N38:N39" si="12">M38+L38</f>
        <v>0</v>
      </c>
    </row>
    <row r="39" spans="2:14" ht="21.75" thickBot="1" x14ac:dyDescent="0.25">
      <c r="B39" s="16" t="s">
        <v>12</v>
      </c>
      <c r="C39" s="12">
        <f>C38+C37</f>
        <v>0</v>
      </c>
      <c r="D39" s="12">
        <f t="shared" ref="D39:E39" si="13">D38+D37</f>
        <v>0</v>
      </c>
      <c r="E39" s="25">
        <f t="shared" si="13"/>
        <v>0</v>
      </c>
      <c r="F39" s="25">
        <f>F38+F37</f>
        <v>0</v>
      </c>
      <c r="G39" s="71">
        <f>G38+G37</f>
        <v>0</v>
      </c>
      <c r="H39" s="23">
        <f>H38+H37</f>
        <v>0</v>
      </c>
      <c r="I39" s="23">
        <f t="shared" ref="I39:J39" si="14">I38+I37</f>
        <v>0</v>
      </c>
      <c r="J39" s="23">
        <f t="shared" si="14"/>
        <v>0</v>
      </c>
      <c r="K39" s="11">
        <f t="shared" si="10"/>
        <v>0</v>
      </c>
      <c r="L39" s="25">
        <f t="shared" si="11"/>
        <v>0</v>
      </c>
      <c r="M39" s="25">
        <f t="shared" si="11"/>
        <v>0</v>
      </c>
      <c r="N39" s="25">
        <f t="shared" si="12"/>
        <v>0</v>
      </c>
    </row>
  </sheetData>
  <mergeCells count="36">
    <mergeCell ref="K35:K36"/>
    <mergeCell ref="L35:L36"/>
    <mergeCell ref="M35:M36"/>
    <mergeCell ref="N35:N36"/>
    <mergeCell ref="B35:B36"/>
    <mergeCell ref="C35:D35"/>
    <mergeCell ref="E35:E36"/>
    <mergeCell ref="F35:G35"/>
    <mergeCell ref="H35:H36"/>
    <mergeCell ref="I35:J35"/>
    <mergeCell ref="B34:N34"/>
    <mergeCell ref="M5:M6"/>
    <mergeCell ref="N5:N6"/>
    <mergeCell ref="B18:N18"/>
    <mergeCell ref="B19:N19"/>
    <mergeCell ref="B20:B21"/>
    <mergeCell ref="C20:D20"/>
    <mergeCell ref="E20:E21"/>
    <mergeCell ref="F20:G20"/>
    <mergeCell ref="H20:H21"/>
    <mergeCell ref="I20:J20"/>
    <mergeCell ref="K20:K21"/>
    <mergeCell ref="L20:L21"/>
    <mergeCell ref="M20:M21"/>
    <mergeCell ref="N20:N21"/>
    <mergeCell ref="B33:N33"/>
    <mergeCell ref="B3:N3"/>
    <mergeCell ref="B4:N4"/>
    <mergeCell ref="B5:B6"/>
    <mergeCell ref="C5:D5"/>
    <mergeCell ref="E5:E6"/>
    <mergeCell ref="F5:G5"/>
    <mergeCell ref="H5:H6"/>
    <mergeCell ref="I5:J5"/>
    <mergeCell ref="K5:K6"/>
    <mergeCell ref="L5:L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"/>
  <sheetViews>
    <sheetView rightToLeft="1" topLeftCell="A16" workbookViewId="0">
      <selection activeCell="L47" sqref="L47"/>
    </sheetView>
  </sheetViews>
  <sheetFormatPr defaultRowHeight="14.25" x14ac:dyDescent="0.2"/>
  <cols>
    <col min="1" max="1" width="9" style="213"/>
    <col min="2" max="2" width="26.125" style="213" customWidth="1"/>
    <col min="3" max="4" width="9" style="213"/>
    <col min="5" max="5" width="10.875" style="213" bestFit="1" customWidth="1"/>
    <col min="6" max="16384" width="9" style="213"/>
  </cols>
  <sheetData>
    <row r="2" spans="1:14" ht="15" thickBot="1" x14ac:dyDescent="0.25"/>
    <row r="3" spans="1:14" ht="21" x14ac:dyDescent="0.2">
      <c r="B3" s="306" t="s">
        <v>111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8"/>
    </row>
    <row r="4" spans="1:14" ht="21.75" thickBot="1" x14ac:dyDescent="0.25">
      <c r="B4" s="309" t="s">
        <v>72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1"/>
    </row>
    <row r="5" spans="1:14" ht="21" x14ac:dyDescent="0.2">
      <c r="B5" s="384" t="s">
        <v>14</v>
      </c>
      <c r="C5" s="316" t="s">
        <v>18</v>
      </c>
      <c r="D5" s="307"/>
      <c r="E5" s="351" t="s">
        <v>43</v>
      </c>
      <c r="F5" s="316" t="s">
        <v>19</v>
      </c>
      <c r="G5" s="307"/>
      <c r="H5" s="351" t="s">
        <v>44</v>
      </c>
      <c r="I5" s="312" t="s">
        <v>20</v>
      </c>
      <c r="J5" s="316"/>
      <c r="K5" s="351" t="s">
        <v>45</v>
      </c>
      <c r="L5" s="306" t="s">
        <v>6</v>
      </c>
      <c r="M5" s="307" t="s">
        <v>7</v>
      </c>
      <c r="N5" s="308" t="s">
        <v>8</v>
      </c>
    </row>
    <row r="6" spans="1:14" ht="21.75" thickBot="1" x14ac:dyDescent="0.25">
      <c r="B6" s="385"/>
      <c r="C6" s="13" t="s">
        <v>9</v>
      </c>
      <c r="D6" s="203" t="s">
        <v>10</v>
      </c>
      <c r="E6" s="352"/>
      <c r="F6" s="13" t="s">
        <v>9</v>
      </c>
      <c r="G6" s="203" t="s">
        <v>10</v>
      </c>
      <c r="H6" s="352"/>
      <c r="I6" s="202" t="s">
        <v>9</v>
      </c>
      <c r="J6" s="203" t="s">
        <v>10</v>
      </c>
      <c r="K6" s="352"/>
      <c r="L6" s="309"/>
      <c r="M6" s="310"/>
      <c r="N6" s="311"/>
    </row>
    <row r="7" spans="1:14" ht="21.75" thickBot="1" x14ac:dyDescent="0.25">
      <c r="A7" s="213">
        <v>1</v>
      </c>
      <c r="B7" s="110" t="s">
        <v>174</v>
      </c>
      <c r="C7" s="113">
        <v>1325</v>
      </c>
      <c r="D7" s="112">
        <v>1237</v>
      </c>
      <c r="E7" s="27">
        <f>C7+D7</f>
        <v>2562</v>
      </c>
      <c r="F7" s="113">
        <v>0</v>
      </c>
      <c r="G7" s="112">
        <v>0</v>
      </c>
      <c r="H7" s="28">
        <f>G7+F7</f>
        <v>0</v>
      </c>
      <c r="I7" s="113">
        <v>0</v>
      </c>
      <c r="J7" s="113">
        <v>0</v>
      </c>
      <c r="K7" s="27">
        <f>I7+J7</f>
        <v>0</v>
      </c>
      <c r="L7" s="36">
        <f>C7+F7+I7</f>
        <v>1325</v>
      </c>
      <c r="M7" s="26">
        <f>D7+G7+J7</f>
        <v>1237</v>
      </c>
      <c r="N7" s="27">
        <f>E7+H7+K7</f>
        <v>2562</v>
      </c>
    </row>
    <row r="8" spans="1:14" ht="21.75" thickBot="1" x14ac:dyDescent="0.25">
      <c r="A8" s="213">
        <v>2</v>
      </c>
      <c r="B8" s="110" t="s">
        <v>175</v>
      </c>
      <c r="C8" s="275">
        <v>1206</v>
      </c>
      <c r="D8" s="275">
        <v>1103</v>
      </c>
      <c r="E8" s="27">
        <f t="shared" ref="E8:E15" si="0">C8+D8</f>
        <v>2309</v>
      </c>
      <c r="F8" s="113">
        <v>0</v>
      </c>
      <c r="G8" s="113">
        <v>0</v>
      </c>
      <c r="H8" s="28">
        <f t="shared" ref="H8:H15" si="1">G8+F8</f>
        <v>0</v>
      </c>
      <c r="I8" s="113">
        <v>0</v>
      </c>
      <c r="J8" s="113">
        <v>0</v>
      </c>
      <c r="K8" s="27">
        <f t="shared" ref="K8:K15" si="2">I8+J8</f>
        <v>0</v>
      </c>
      <c r="L8" s="36">
        <f t="shared" ref="L8:N15" si="3">C8+F8+I8</f>
        <v>1206</v>
      </c>
      <c r="M8" s="26">
        <f t="shared" si="3"/>
        <v>1103</v>
      </c>
      <c r="N8" s="27">
        <f t="shared" si="3"/>
        <v>2309</v>
      </c>
    </row>
    <row r="9" spans="1:14" ht="21.75" thickBot="1" x14ac:dyDescent="0.25">
      <c r="A9" s="213">
        <v>3</v>
      </c>
      <c r="B9" s="110" t="s">
        <v>176</v>
      </c>
      <c r="C9" s="111">
        <v>669</v>
      </c>
      <c r="D9" s="112">
        <v>671</v>
      </c>
      <c r="E9" s="27">
        <f t="shared" si="0"/>
        <v>1340</v>
      </c>
      <c r="F9" s="113">
        <v>0</v>
      </c>
      <c r="G9" s="113">
        <v>0</v>
      </c>
      <c r="H9" s="28">
        <f t="shared" si="1"/>
        <v>0</v>
      </c>
      <c r="I9" s="113">
        <v>0</v>
      </c>
      <c r="J9" s="113">
        <v>0</v>
      </c>
      <c r="K9" s="27">
        <f t="shared" si="2"/>
        <v>0</v>
      </c>
      <c r="L9" s="36">
        <f t="shared" si="3"/>
        <v>669</v>
      </c>
      <c r="M9" s="26">
        <f t="shared" si="3"/>
        <v>671</v>
      </c>
      <c r="N9" s="27">
        <f t="shared" si="3"/>
        <v>1340</v>
      </c>
    </row>
    <row r="10" spans="1:14" ht="21.75" thickBot="1" x14ac:dyDescent="0.25">
      <c r="A10" s="213">
        <v>4</v>
      </c>
      <c r="B10" s="110" t="s">
        <v>177</v>
      </c>
      <c r="C10" s="113">
        <v>971</v>
      </c>
      <c r="D10" s="112">
        <v>887</v>
      </c>
      <c r="E10" s="27">
        <f t="shared" si="0"/>
        <v>1858</v>
      </c>
      <c r="F10" s="113">
        <v>0</v>
      </c>
      <c r="G10" s="113">
        <v>0</v>
      </c>
      <c r="H10" s="28">
        <f t="shared" si="1"/>
        <v>0</v>
      </c>
      <c r="I10" s="113">
        <v>0</v>
      </c>
      <c r="J10" s="113">
        <v>0</v>
      </c>
      <c r="K10" s="27">
        <f t="shared" si="2"/>
        <v>0</v>
      </c>
      <c r="L10" s="36">
        <f t="shared" si="3"/>
        <v>971</v>
      </c>
      <c r="M10" s="26">
        <f t="shared" si="3"/>
        <v>887</v>
      </c>
      <c r="N10" s="27">
        <f t="shared" si="3"/>
        <v>1858</v>
      </c>
    </row>
    <row r="11" spans="1:14" ht="21.75" thickBot="1" x14ac:dyDescent="0.25">
      <c r="A11" s="213">
        <v>5</v>
      </c>
      <c r="B11" s="110" t="s">
        <v>178</v>
      </c>
      <c r="C11" s="274">
        <v>322</v>
      </c>
      <c r="D11" s="276">
        <v>296</v>
      </c>
      <c r="E11" s="27">
        <f t="shared" si="0"/>
        <v>618</v>
      </c>
      <c r="F11" s="277">
        <v>136</v>
      </c>
      <c r="G11" s="276">
        <v>128</v>
      </c>
      <c r="H11" s="28">
        <f t="shared" si="1"/>
        <v>264</v>
      </c>
      <c r="I11" s="113">
        <v>0</v>
      </c>
      <c r="J11" s="113">
        <v>0</v>
      </c>
      <c r="K11" s="27">
        <f t="shared" si="2"/>
        <v>0</v>
      </c>
      <c r="L11" s="36">
        <f t="shared" si="3"/>
        <v>458</v>
      </c>
      <c r="M11" s="26">
        <f t="shared" si="3"/>
        <v>424</v>
      </c>
      <c r="N11" s="27">
        <f t="shared" si="3"/>
        <v>882</v>
      </c>
    </row>
    <row r="12" spans="1:14" ht="21.75" thickBot="1" x14ac:dyDescent="0.25">
      <c r="A12" s="213">
        <v>6</v>
      </c>
      <c r="B12" s="110" t="s">
        <v>164</v>
      </c>
      <c r="C12" s="274">
        <v>335</v>
      </c>
      <c r="D12" s="274">
        <v>334</v>
      </c>
      <c r="E12" s="27">
        <f t="shared" si="0"/>
        <v>669</v>
      </c>
      <c r="F12" s="277">
        <v>294</v>
      </c>
      <c r="G12" s="276">
        <v>256</v>
      </c>
      <c r="H12" s="28">
        <f t="shared" si="1"/>
        <v>550</v>
      </c>
      <c r="I12" s="113">
        <v>0</v>
      </c>
      <c r="J12" s="113">
        <v>0</v>
      </c>
      <c r="K12" s="27">
        <f t="shared" si="2"/>
        <v>0</v>
      </c>
      <c r="L12" s="36">
        <f t="shared" si="3"/>
        <v>629</v>
      </c>
      <c r="M12" s="26">
        <f t="shared" si="3"/>
        <v>590</v>
      </c>
      <c r="N12" s="27">
        <f t="shared" si="3"/>
        <v>1219</v>
      </c>
    </row>
    <row r="13" spans="1:14" ht="21.75" thickBot="1" x14ac:dyDescent="0.25">
      <c r="A13" s="213">
        <v>7</v>
      </c>
      <c r="B13" s="110" t="s">
        <v>168</v>
      </c>
      <c r="C13" s="275">
        <v>1147</v>
      </c>
      <c r="D13" s="275">
        <v>1087</v>
      </c>
      <c r="E13" s="27">
        <f t="shared" si="0"/>
        <v>2234</v>
      </c>
      <c r="F13" s="113">
        <v>0</v>
      </c>
      <c r="G13" s="113">
        <v>0</v>
      </c>
      <c r="H13" s="28">
        <f t="shared" si="1"/>
        <v>0</v>
      </c>
      <c r="I13" s="113">
        <v>0</v>
      </c>
      <c r="J13" s="113">
        <v>0</v>
      </c>
      <c r="K13" s="27">
        <f t="shared" si="2"/>
        <v>0</v>
      </c>
      <c r="L13" s="36">
        <f t="shared" si="3"/>
        <v>1147</v>
      </c>
      <c r="M13" s="26">
        <f t="shared" si="3"/>
        <v>1087</v>
      </c>
      <c r="N13" s="27">
        <f t="shared" si="3"/>
        <v>2234</v>
      </c>
    </row>
    <row r="14" spans="1:14" ht="21.75" thickBot="1" x14ac:dyDescent="0.25">
      <c r="A14" s="213">
        <v>8</v>
      </c>
      <c r="B14" s="110" t="s">
        <v>179</v>
      </c>
      <c r="C14" s="275">
        <v>381</v>
      </c>
      <c r="D14" s="275">
        <v>339</v>
      </c>
      <c r="E14" s="27">
        <f t="shared" si="0"/>
        <v>720</v>
      </c>
      <c r="F14" s="113">
        <v>0</v>
      </c>
      <c r="G14" s="112">
        <v>0</v>
      </c>
      <c r="H14" s="28">
        <f t="shared" si="1"/>
        <v>0</v>
      </c>
      <c r="I14" s="113">
        <v>0</v>
      </c>
      <c r="J14" s="113">
        <v>0</v>
      </c>
      <c r="K14" s="27">
        <f t="shared" si="2"/>
        <v>0</v>
      </c>
      <c r="L14" s="36">
        <f t="shared" si="3"/>
        <v>381</v>
      </c>
      <c r="M14" s="26">
        <f t="shared" si="3"/>
        <v>339</v>
      </c>
      <c r="N14" s="27">
        <f t="shared" si="3"/>
        <v>720</v>
      </c>
    </row>
    <row r="15" spans="1:14" ht="21.75" thickBot="1" x14ac:dyDescent="0.25">
      <c r="A15" s="213">
        <v>9</v>
      </c>
      <c r="B15" s="110" t="s">
        <v>167</v>
      </c>
      <c r="C15" s="111"/>
      <c r="D15" s="112"/>
      <c r="E15" s="27">
        <f t="shared" si="0"/>
        <v>0</v>
      </c>
      <c r="F15" s="113">
        <v>0</v>
      </c>
      <c r="G15" s="113">
        <v>0</v>
      </c>
      <c r="H15" s="28">
        <f t="shared" si="1"/>
        <v>0</v>
      </c>
      <c r="I15" s="113">
        <v>0</v>
      </c>
      <c r="J15" s="113">
        <v>0</v>
      </c>
      <c r="K15" s="27">
        <f t="shared" si="2"/>
        <v>0</v>
      </c>
      <c r="L15" s="36">
        <f t="shared" si="3"/>
        <v>0</v>
      </c>
      <c r="M15" s="26">
        <f t="shared" si="3"/>
        <v>0</v>
      </c>
      <c r="N15" s="27">
        <f t="shared" si="3"/>
        <v>0</v>
      </c>
    </row>
    <row r="16" spans="1:14" ht="21.75" thickBot="1" x14ac:dyDescent="0.25">
      <c r="B16" s="210" t="s">
        <v>12</v>
      </c>
      <c r="C16" s="114">
        <f>C15+C14+C13+C12+C11+C10+C9+C8+C7</f>
        <v>6356</v>
      </c>
      <c r="D16" s="114">
        <f t="shared" ref="D16:N16" si="4">D15+D14+D13+D12+D11+D10+D9+D8+D7</f>
        <v>5954</v>
      </c>
      <c r="E16" s="114">
        <f t="shared" si="4"/>
        <v>12310</v>
      </c>
      <c r="F16" s="114">
        <f t="shared" si="4"/>
        <v>430</v>
      </c>
      <c r="G16" s="114">
        <f t="shared" si="4"/>
        <v>384</v>
      </c>
      <c r="H16" s="114">
        <f t="shared" si="4"/>
        <v>814</v>
      </c>
      <c r="I16" s="114">
        <f t="shared" si="4"/>
        <v>0</v>
      </c>
      <c r="J16" s="114">
        <f t="shared" si="4"/>
        <v>0</v>
      </c>
      <c r="K16" s="114">
        <f t="shared" si="4"/>
        <v>0</v>
      </c>
      <c r="L16" s="114">
        <f t="shared" si="4"/>
        <v>6786</v>
      </c>
      <c r="M16" s="114">
        <f t="shared" si="4"/>
        <v>6338</v>
      </c>
      <c r="N16" s="114">
        <f t="shared" si="4"/>
        <v>13124</v>
      </c>
    </row>
    <row r="18" spans="2:14" ht="15" thickBot="1" x14ac:dyDescent="0.25"/>
    <row r="19" spans="2:14" ht="21" x14ac:dyDescent="0.2">
      <c r="B19" s="306" t="s">
        <v>111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8"/>
    </row>
    <row r="20" spans="2:14" ht="21.75" thickBot="1" x14ac:dyDescent="0.25">
      <c r="B20" s="309" t="s">
        <v>73</v>
      </c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1"/>
    </row>
    <row r="21" spans="2:14" ht="21" x14ac:dyDescent="0.2">
      <c r="B21" s="312" t="s">
        <v>14</v>
      </c>
      <c r="C21" s="306" t="s">
        <v>18</v>
      </c>
      <c r="D21" s="307"/>
      <c r="E21" s="351" t="s">
        <v>43</v>
      </c>
      <c r="F21" s="316" t="s">
        <v>19</v>
      </c>
      <c r="G21" s="307"/>
      <c r="H21" s="351" t="s">
        <v>44</v>
      </c>
      <c r="I21" s="312" t="s">
        <v>20</v>
      </c>
      <c r="J21" s="316"/>
      <c r="K21" s="351" t="s">
        <v>45</v>
      </c>
      <c r="L21" s="306" t="s">
        <v>6</v>
      </c>
      <c r="M21" s="307" t="s">
        <v>7</v>
      </c>
      <c r="N21" s="308" t="s">
        <v>8</v>
      </c>
    </row>
    <row r="22" spans="2:14" ht="21.75" thickBot="1" x14ac:dyDescent="0.25">
      <c r="B22" s="386"/>
      <c r="C22" s="202" t="s">
        <v>9</v>
      </c>
      <c r="D22" s="203" t="s">
        <v>10</v>
      </c>
      <c r="E22" s="352"/>
      <c r="F22" s="13" t="s">
        <v>9</v>
      </c>
      <c r="G22" s="203" t="s">
        <v>10</v>
      </c>
      <c r="H22" s="352"/>
      <c r="I22" s="202" t="s">
        <v>9</v>
      </c>
      <c r="J22" s="203" t="s">
        <v>10</v>
      </c>
      <c r="K22" s="352"/>
      <c r="L22" s="309"/>
      <c r="M22" s="310"/>
      <c r="N22" s="311"/>
    </row>
    <row r="23" spans="2:14" ht="21.75" thickBot="1" x14ac:dyDescent="0.25">
      <c r="B23" s="110" t="s">
        <v>174</v>
      </c>
      <c r="C23" s="111">
        <v>3</v>
      </c>
      <c r="D23" s="112">
        <v>2</v>
      </c>
      <c r="E23" s="27">
        <f>D23+C23</f>
        <v>5</v>
      </c>
      <c r="F23" s="113">
        <v>0</v>
      </c>
      <c r="G23" s="113">
        <v>0</v>
      </c>
      <c r="H23" s="28">
        <f>G23+F23</f>
        <v>0</v>
      </c>
      <c r="I23" s="113">
        <v>0</v>
      </c>
      <c r="J23" s="113">
        <v>0</v>
      </c>
      <c r="K23" s="27">
        <f>J23+I23</f>
        <v>0</v>
      </c>
      <c r="L23" s="36">
        <f>C23+F23+I23</f>
        <v>3</v>
      </c>
      <c r="M23" s="26">
        <f>D23+G23+J23</f>
        <v>2</v>
      </c>
      <c r="N23" s="27">
        <f>E23+H23+K23</f>
        <v>5</v>
      </c>
    </row>
    <row r="24" spans="2:14" ht="21.75" thickBot="1" x14ac:dyDescent="0.25">
      <c r="B24" s="110" t="s">
        <v>175</v>
      </c>
      <c r="C24" s="111">
        <v>186</v>
      </c>
      <c r="D24" s="111">
        <v>159</v>
      </c>
      <c r="E24" s="27">
        <f t="shared" ref="E24:E31" si="5">D24+C24</f>
        <v>345</v>
      </c>
      <c r="F24" s="111">
        <v>0</v>
      </c>
      <c r="G24" s="111">
        <v>0</v>
      </c>
      <c r="H24" s="28">
        <f t="shared" ref="H24:H31" si="6">G24+F24</f>
        <v>0</v>
      </c>
      <c r="I24" s="113">
        <v>0</v>
      </c>
      <c r="J24" s="113">
        <v>0</v>
      </c>
      <c r="K24" s="27">
        <f t="shared" ref="K24:K31" si="7">J24+I24</f>
        <v>0</v>
      </c>
      <c r="L24" s="36">
        <f t="shared" ref="L24:N31" si="8">C24+F24+I24</f>
        <v>186</v>
      </c>
      <c r="M24" s="26">
        <f t="shared" si="8"/>
        <v>159</v>
      </c>
      <c r="N24" s="27">
        <f t="shared" si="8"/>
        <v>345</v>
      </c>
    </row>
    <row r="25" spans="2:14" ht="21.75" thickBot="1" x14ac:dyDescent="0.25">
      <c r="B25" s="110" t="s">
        <v>176</v>
      </c>
      <c r="C25" s="111">
        <v>101</v>
      </c>
      <c r="D25" s="112">
        <v>109</v>
      </c>
      <c r="E25" s="27">
        <f t="shared" si="5"/>
        <v>210</v>
      </c>
      <c r="F25" s="113">
        <v>0</v>
      </c>
      <c r="G25" s="113">
        <v>0</v>
      </c>
      <c r="H25" s="28">
        <f t="shared" si="6"/>
        <v>0</v>
      </c>
      <c r="I25" s="113">
        <v>0</v>
      </c>
      <c r="J25" s="113">
        <v>0</v>
      </c>
      <c r="K25" s="27">
        <f t="shared" si="7"/>
        <v>0</v>
      </c>
      <c r="L25" s="36">
        <f t="shared" si="8"/>
        <v>101</v>
      </c>
      <c r="M25" s="26">
        <f t="shared" si="8"/>
        <v>109</v>
      </c>
      <c r="N25" s="27">
        <f t="shared" si="8"/>
        <v>210</v>
      </c>
    </row>
    <row r="26" spans="2:14" ht="21.75" thickBot="1" x14ac:dyDescent="0.25">
      <c r="B26" s="110" t="s">
        <v>177</v>
      </c>
      <c r="C26" s="111">
        <v>8</v>
      </c>
      <c r="D26" s="112">
        <v>8</v>
      </c>
      <c r="E26" s="27">
        <f t="shared" si="5"/>
        <v>16</v>
      </c>
      <c r="F26" s="113">
        <v>0</v>
      </c>
      <c r="G26" s="113">
        <v>0</v>
      </c>
      <c r="H26" s="28">
        <f t="shared" si="6"/>
        <v>0</v>
      </c>
      <c r="I26" s="113">
        <v>0</v>
      </c>
      <c r="J26" s="113">
        <v>0</v>
      </c>
      <c r="K26" s="27">
        <f t="shared" si="7"/>
        <v>0</v>
      </c>
      <c r="L26" s="36">
        <f t="shared" si="8"/>
        <v>8</v>
      </c>
      <c r="M26" s="26">
        <f t="shared" si="8"/>
        <v>8</v>
      </c>
      <c r="N26" s="27">
        <f t="shared" si="8"/>
        <v>16</v>
      </c>
    </row>
    <row r="27" spans="2:14" ht="21.75" customHeight="1" thickBot="1" x14ac:dyDescent="0.25">
      <c r="B27" s="110" t="s">
        <v>178</v>
      </c>
      <c r="C27" s="113">
        <v>0</v>
      </c>
      <c r="D27" s="111">
        <v>0</v>
      </c>
      <c r="E27" s="27">
        <f t="shared" si="5"/>
        <v>0</v>
      </c>
      <c r="F27" s="113">
        <v>0</v>
      </c>
      <c r="G27" s="113">
        <v>0</v>
      </c>
      <c r="H27" s="28">
        <f t="shared" si="6"/>
        <v>0</v>
      </c>
      <c r="I27" s="113">
        <v>0</v>
      </c>
      <c r="J27" s="113">
        <v>0</v>
      </c>
      <c r="K27" s="27">
        <f t="shared" si="7"/>
        <v>0</v>
      </c>
      <c r="L27" s="36">
        <f t="shared" si="8"/>
        <v>0</v>
      </c>
      <c r="M27" s="26">
        <f t="shared" si="8"/>
        <v>0</v>
      </c>
      <c r="N27" s="27">
        <f t="shared" si="8"/>
        <v>0</v>
      </c>
    </row>
    <row r="28" spans="2:14" ht="21.75" customHeight="1" thickBot="1" x14ac:dyDescent="0.25">
      <c r="B28" s="110" t="s">
        <v>164</v>
      </c>
      <c r="C28" s="274">
        <v>3</v>
      </c>
      <c r="D28" s="274">
        <v>2</v>
      </c>
      <c r="E28" s="27">
        <f t="shared" si="5"/>
        <v>5</v>
      </c>
      <c r="F28" s="277">
        <v>14</v>
      </c>
      <c r="G28" s="276">
        <v>13</v>
      </c>
      <c r="H28" s="28">
        <f t="shared" si="6"/>
        <v>27</v>
      </c>
      <c r="I28" s="113">
        <v>0</v>
      </c>
      <c r="J28" s="113">
        <v>0</v>
      </c>
      <c r="K28" s="27">
        <f t="shared" si="7"/>
        <v>0</v>
      </c>
      <c r="L28" s="36">
        <f t="shared" si="8"/>
        <v>17</v>
      </c>
      <c r="M28" s="26">
        <f t="shared" si="8"/>
        <v>15</v>
      </c>
      <c r="N28" s="27">
        <f t="shared" si="8"/>
        <v>32</v>
      </c>
    </row>
    <row r="29" spans="2:14" ht="21.75" customHeight="1" thickBot="1" x14ac:dyDescent="0.25">
      <c r="B29" s="110" t="s">
        <v>168</v>
      </c>
      <c r="C29" s="111">
        <v>0</v>
      </c>
      <c r="D29" s="112">
        <v>0</v>
      </c>
      <c r="E29" s="27">
        <f t="shared" si="5"/>
        <v>0</v>
      </c>
      <c r="F29" s="113">
        <v>0</v>
      </c>
      <c r="G29" s="113">
        <v>0</v>
      </c>
      <c r="H29" s="28">
        <f t="shared" si="6"/>
        <v>0</v>
      </c>
      <c r="I29" s="113">
        <v>0</v>
      </c>
      <c r="J29" s="113">
        <v>0</v>
      </c>
      <c r="K29" s="27">
        <f t="shared" si="7"/>
        <v>0</v>
      </c>
      <c r="L29" s="36">
        <f t="shared" si="8"/>
        <v>0</v>
      </c>
      <c r="M29" s="26">
        <f t="shared" si="8"/>
        <v>0</v>
      </c>
      <c r="N29" s="27">
        <f t="shared" si="8"/>
        <v>0</v>
      </c>
    </row>
    <row r="30" spans="2:14" ht="21.75" customHeight="1" thickBot="1" x14ac:dyDescent="0.25">
      <c r="B30" s="110" t="s">
        <v>179</v>
      </c>
      <c r="C30" s="111">
        <v>0</v>
      </c>
      <c r="D30" s="112">
        <v>0</v>
      </c>
      <c r="E30" s="27">
        <f t="shared" si="5"/>
        <v>0</v>
      </c>
      <c r="F30" s="113">
        <v>0</v>
      </c>
      <c r="G30" s="112">
        <v>0</v>
      </c>
      <c r="H30" s="28">
        <f t="shared" si="6"/>
        <v>0</v>
      </c>
      <c r="I30" s="113">
        <v>0</v>
      </c>
      <c r="J30" s="113">
        <v>0</v>
      </c>
      <c r="K30" s="27">
        <f t="shared" si="7"/>
        <v>0</v>
      </c>
      <c r="L30" s="36">
        <f t="shared" si="8"/>
        <v>0</v>
      </c>
      <c r="M30" s="26">
        <f t="shared" si="8"/>
        <v>0</v>
      </c>
      <c r="N30" s="27">
        <f t="shared" si="8"/>
        <v>0</v>
      </c>
    </row>
    <row r="31" spans="2:14" ht="21.75" customHeight="1" thickBot="1" x14ac:dyDescent="0.25">
      <c r="B31" s="110" t="s">
        <v>167</v>
      </c>
      <c r="C31" s="111">
        <v>958</v>
      </c>
      <c r="D31" s="112">
        <v>906</v>
      </c>
      <c r="E31" s="27">
        <f t="shared" si="5"/>
        <v>1864</v>
      </c>
      <c r="F31" s="113">
        <v>0</v>
      </c>
      <c r="G31" s="113">
        <v>0</v>
      </c>
      <c r="H31" s="28">
        <f t="shared" si="6"/>
        <v>0</v>
      </c>
      <c r="I31" s="113">
        <v>0</v>
      </c>
      <c r="J31" s="113">
        <v>0</v>
      </c>
      <c r="K31" s="27">
        <f t="shared" si="7"/>
        <v>0</v>
      </c>
      <c r="L31" s="36">
        <f t="shared" si="8"/>
        <v>958</v>
      </c>
      <c r="M31" s="26">
        <f t="shared" si="8"/>
        <v>906</v>
      </c>
      <c r="N31" s="27">
        <f t="shared" si="8"/>
        <v>1864</v>
      </c>
    </row>
    <row r="32" spans="2:14" ht="21.75" thickBot="1" x14ac:dyDescent="0.25">
      <c r="B32" s="210" t="s">
        <v>12</v>
      </c>
      <c r="C32" s="114">
        <f>C31+C30+C29+C28+C27+C26+C25+C24+C23</f>
        <v>1259</v>
      </c>
      <c r="D32" s="114">
        <f t="shared" ref="D32:N32" si="9">D31+D30+D29+D28+D27+D26+D25+D24+D23</f>
        <v>1186</v>
      </c>
      <c r="E32" s="114">
        <f t="shared" si="9"/>
        <v>2445</v>
      </c>
      <c r="F32" s="114">
        <f t="shared" si="9"/>
        <v>14</v>
      </c>
      <c r="G32" s="114">
        <f t="shared" si="9"/>
        <v>13</v>
      </c>
      <c r="H32" s="114">
        <f t="shared" si="9"/>
        <v>27</v>
      </c>
      <c r="I32" s="114">
        <f t="shared" si="9"/>
        <v>0</v>
      </c>
      <c r="J32" s="114">
        <f t="shared" si="9"/>
        <v>0</v>
      </c>
      <c r="K32" s="114">
        <f t="shared" si="9"/>
        <v>0</v>
      </c>
      <c r="L32" s="114">
        <f t="shared" si="9"/>
        <v>1273</v>
      </c>
      <c r="M32" s="114">
        <f t="shared" si="9"/>
        <v>1199</v>
      </c>
      <c r="N32" s="114">
        <f t="shared" si="9"/>
        <v>2472</v>
      </c>
    </row>
    <row r="34" spans="2:14" ht="15" thickBot="1" x14ac:dyDescent="0.25"/>
    <row r="35" spans="2:14" ht="21" x14ac:dyDescent="0.2">
      <c r="B35" s="306" t="s">
        <v>111</v>
      </c>
      <c r="C35" s="307"/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N35" s="308"/>
    </row>
    <row r="36" spans="2:14" ht="21.75" thickBot="1" x14ac:dyDescent="0.25">
      <c r="B36" s="309" t="s">
        <v>74</v>
      </c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1"/>
    </row>
    <row r="37" spans="2:14" ht="21" x14ac:dyDescent="0.2">
      <c r="B37" s="312" t="s">
        <v>14</v>
      </c>
      <c r="C37" s="306" t="s">
        <v>18</v>
      </c>
      <c r="D37" s="307"/>
      <c r="E37" s="351" t="s">
        <v>43</v>
      </c>
      <c r="F37" s="316" t="s">
        <v>19</v>
      </c>
      <c r="G37" s="307"/>
      <c r="H37" s="351" t="s">
        <v>44</v>
      </c>
      <c r="I37" s="312" t="s">
        <v>20</v>
      </c>
      <c r="J37" s="316"/>
      <c r="K37" s="351" t="s">
        <v>45</v>
      </c>
      <c r="L37" s="306" t="s">
        <v>6</v>
      </c>
      <c r="M37" s="307" t="s">
        <v>7</v>
      </c>
      <c r="N37" s="308" t="s">
        <v>8</v>
      </c>
    </row>
    <row r="38" spans="2:14" ht="21.75" thickBot="1" x14ac:dyDescent="0.25">
      <c r="B38" s="313"/>
      <c r="C38" s="202" t="s">
        <v>9</v>
      </c>
      <c r="D38" s="203" t="s">
        <v>10</v>
      </c>
      <c r="E38" s="352"/>
      <c r="F38" s="13" t="s">
        <v>9</v>
      </c>
      <c r="G38" s="203" t="s">
        <v>10</v>
      </c>
      <c r="H38" s="352"/>
      <c r="I38" s="202" t="s">
        <v>9</v>
      </c>
      <c r="J38" s="203" t="s">
        <v>10</v>
      </c>
      <c r="K38" s="352"/>
      <c r="L38" s="309"/>
      <c r="M38" s="310"/>
      <c r="N38" s="311"/>
    </row>
    <row r="39" spans="2:14" ht="21.75" thickBot="1" x14ac:dyDescent="0.25">
      <c r="B39" s="16" t="s">
        <v>75</v>
      </c>
      <c r="C39" s="116">
        <f>C16</f>
        <v>6356</v>
      </c>
      <c r="D39" s="116">
        <f>D16</f>
        <v>5954</v>
      </c>
      <c r="E39" s="24">
        <f>D39+C39</f>
        <v>12310</v>
      </c>
      <c r="F39" s="116">
        <f>F16</f>
        <v>430</v>
      </c>
      <c r="G39" s="116">
        <f>G16</f>
        <v>384</v>
      </c>
      <c r="H39" s="24">
        <f>G39+F39</f>
        <v>814</v>
      </c>
      <c r="I39" s="116">
        <f>I16</f>
        <v>0</v>
      </c>
      <c r="J39" s="116">
        <f>J16</f>
        <v>0</v>
      </c>
      <c r="K39" s="11">
        <f>J39+I39</f>
        <v>0</v>
      </c>
      <c r="L39" s="25">
        <f t="shared" ref="L39:N40" si="10">C39+F39+I39</f>
        <v>6786</v>
      </c>
      <c r="M39" s="10">
        <f t="shared" si="10"/>
        <v>6338</v>
      </c>
      <c r="N39" s="11">
        <f t="shared" si="10"/>
        <v>13124</v>
      </c>
    </row>
    <row r="40" spans="2:14" ht="21.75" thickBot="1" x14ac:dyDescent="0.25">
      <c r="B40" s="16" t="s">
        <v>76</v>
      </c>
      <c r="C40" s="116">
        <f>C32</f>
        <v>1259</v>
      </c>
      <c r="D40" s="116">
        <f>D32</f>
        <v>1186</v>
      </c>
      <c r="E40" s="24">
        <f>D40+C40</f>
        <v>2445</v>
      </c>
      <c r="F40" s="116">
        <f>F32</f>
        <v>14</v>
      </c>
      <c r="G40" s="116">
        <f>G32</f>
        <v>13</v>
      </c>
      <c r="H40" s="24">
        <f>G40+F40</f>
        <v>27</v>
      </c>
      <c r="I40" s="116">
        <f>I32</f>
        <v>0</v>
      </c>
      <c r="J40" s="116">
        <f>J32</f>
        <v>0</v>
      </c>
      <c r="K40" s="11">
        <f>J40+I40</f>
        <v>0</v>
      </c>
      <c r="L40" s="25">
        <f t="shared" si="10"/>
        <v>1273</v>
      </c>
      <c r="M40" s="10">
        <f t="shared" si="10"/>
        <v>1199</v>
      </c>
      <c r="N40" s="11">
        <f t="shared" si="10"/>
        <v>2472</v>
      </c>
    </row>
    <row r="41" spans="2:14" ht="21.75" thickBot="1" x14ac:dyDescent="0.25">
      <c r="B41" s="16" t="s">
        <v>12</v>
      </c>
      <c r="C41" s="12">
        <f>C40+C39</f>
        <v>7615</v>
      </c>
      <c r="D41" s="12">
        <f t="shared" ref="D41:N41" si="11">D40+D39</f>
        <v>7140</v>
      </c>
      <c r="E41" s="12">
        <f t="shared" si="11"/>
        <v>14755</v>
      </c>
      <c r="F41" s="37">
        <f t="shared" si="11"/>
        <v>444</v>
      </c>
      <c r="G41" s="37">
        <f t="shared" si="11"/>
        <v>397</v>
      </c>
      <c r="H41" s="12">
        <f t="shared" si="11"/>
        <v>841</v>
      </c>
      <c r="I41" s="12">
        <f t="shared" si="11"/>
        <v>0</v>
      </c>
      <c r="J41" s="12">
        <f t="shared" si="11"/>
        <v>0</v>
      </c>
      <c r="K41" s="12">
        <f t="shared" si="11"/>
        <v>0</v>
      </c>
      <c r="L41" s="12">
        <f t="shared" si="11"/>
        <v>8059</v>
      </c>
      <c r="M41" s="12">
        <f t="shared" si="11"/>
        <v>7537</v>
      </c>
      <c r="N41" s="12">
        <f t="shared" si="11"/>
        <v>15596</v>
      </c>
    </row>
  </sheetData>
  <mergeCells count="36">
    <mergeCell ref="K37:K38"/>
    <mergeCell ref="L37:L38"/>
    <mergeCell ref="M37:M38"/>
    <mergeCell ref="N37:N38"/>
    <mergeCell ref="B37:B38"/>
    <mergeCell ref="C37:D37"/>
    <mergeCell ref="E37:E38"/>
    <mergeCell ref="F37:G37"/>
    <mergeCell ref="H37:H38"/>
    <mergeCell ref="I37:J37"/>
    <mergeCell ref="B36:N36"/>
    <mergeCell ref="M5:M6"/>
    <mergeCell ref="N5:N6"/>
    <mergeCell ref="B19:N19"/>
    <mergeCell ref="B20:N20"/>
    <mergeCell ref="B21:B22"/>
    <mergeCell ref="C21:D21"/>
    <mergeCell ref="E21:E22"/>
    <mergeCell ref="F21:G21"/>
    <mergeCell ref="H21:H22"/>
    <mergeCell ref="I21:J21"/>
    <mergeCell ref="K21:K22"/>
    <mergeCell ref="L21:L22"/>
    <mergeCell ref="M21:M22"/>
    <mergeCell ref="N21:N22"/>
    <mergeCell ref="B35:N35"/>
    <mergeCell ref="B3:N3"/>
    <mergeCell ref="B4:N4"/>
    <mergeCell ref="B5:B6"/>
    <mergeCell ref="C5:D5"/>
    <mergeCell ref="E5:E6"/>
    <mergeCell ref="F5:G5"/>
    <mergeCell ref="H5:H6"/>
    <mergeCell ref="I5:J5"/>
    <mergeCell ref="K5:K6"/>
    <mergeCell ref="L5:L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rightToLeft="1" topLeftCell="A31" workbookViewId="0">
      <selection activeCell="B39" sqref="B39"/>
    </sheetView>
  </sheetViews>
  <sheetFormatPr defaultRowHeight="14.25" x14ac:dyDescent="0.2"/>
  <cols>
    <col min="1" max="1" width="20.25" style="213" customWidth="1"/>
    <col min="2" max="12" width="6" style="213" customWidth="1"/>
    <col min="13" max="13" width="8.625" style="213" customWidth="1"/>
    <col min="14" max="16384" width="9" style="213"/>
  </cols>
  <sheetData>
    <row r="1" spans="1:14" ht="21" x14ac:dyDescent="0.2">
      <c r="A1" s="306" t="s">
        <v>111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8"/>
    </row>
    <row r="2" spans="1:14" ht="21.75" thickBot="1" x14ac:dyDescent="0.25">
      <c r="A2" s="309" t="s">
        <v>69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1"/>
    </row>
    <row r="3" spans="1:14" ht="21" x14ac:dyDescent="0.2">
      <c r="A3" s="312" t="s">
        <v>14</v>
      </c>
      <c r="B3" s="306" t="s">
        <v>18</v>
      </c>
      <c r="C3" s="307"/>
      <c r="D3" s="387" t="s">
        <v>43</v>
      </c>
      <c r="E3" s="306" t="s">
        <v>19</v>
      </c>
      <c r="F3" s="307"/>
      <c r="G3" s="351" t="s">
        <v>44</v>
      </c>
      <c r="H3" s="312" t="s">
        <v>20</v>
      </c>
      <c r="I3" s="316"/>
      <c r="J3" s="351" t="s">
        <v>45</v>
      </c>
      <c r="K3" s="306" t="s">
        <v>6</v>
      </c>
      <c r="L3" s="307" t="s">
        <v>7</v>
      </c>
      <c r="M3" s="308" t="s">
        <v>8</v>
      </c>
      <c r="N3" s="249"/>
    </row>
    <row r="4" spans="1:14" ht="21.75" thickBot="1" x14ac:dyDescent="0.25">
      <c r="A4" s="313"/>
      <c r="B4" s="202" t="s">
        <v>9</v>
      </c>
      <c r="C4" s="203" t="s">
        <v>10</v>
      </c>
      <c r="D4" s="388"/>
      <c r="E4" s="202" t="s">
        <v>9</v>
      </c>
      <c r="F4" s="203" t="s">
        <v>10</v>
      </c>
      <c r="G4" s="352"/>
      <c r="H4" s="202" t="s">
        <v>9</v>
      </c>
      <c r="I4" s="203" t="s">
        <v>10</v>
      </c>
      <c r="J4" s="352"/>
      <c r="K4" s="309"/>
      <c r="L4" s="310"/>
      <c r="M4" s="311"/>
    </row>
    <row r="5" spans="1:14" ht="21.75" thickBot="1" x14ac:dyDescent="0.25">
      <c r="A5" s="117" t="s">
        <v>70</v>
      </c>
      <c r="B5" s="118">
        <v>0</v>
      </c>
      <c r="C5" s="42">
        <v>0</v>
      </c>
      <c r="D5" s="11">
        <f>C5+B5</f>
        <v>0</v>
      </c>
      <c r="E5" s="41">
        <v>0</v>
      </c>
      <c r="F5" s="42">
        <v>0</v>
      </c>
      <c r="G5" s="11">
        <f>F5+E5</f>
        <v>0</v>
      </c>
      <c r="H5" s="41">
        <v>0</v>
      </c>
      <c r="I5" s="42">
        <v>0</v>
      </c>
      <c r="J5" s="11">
        <f>I5+H5</f>
        <v>0</v>
      </c>
      <c r="K5" s="25">
        <f t="shared" ref="K5:M6" si="0">B5+E5+H5</f>
        <v>0</v>
      </c>
      <c r="L5" s="10">
        <f t="shared" si="0"/>
        <v>0</v>
      </c>
      <c r="M5" s="11">
        <f t="shared" si="0"/>
        <v>0</v>
      </c>
    </row>
    <row r="6" spans="1:14" ht="21.75" thickBot="1" x14ac:dyDescent="0.25">
      <c r="A6" s="117" t="s">
        <v>71</v>
      </c>
      <c r="B6" s="41">
        <v>0</v>
      </c>
      <c r="C6" s="42">
        <v>0</v>
      </c>
      <c r="D6" s="11">
        <f>C6+B6</f>
        <v>0</v>
      </c>
      <c r="E6" s="41">
        <v>0</v>
      </c>
      <c r="F6" s="42">
        <v>0</v>
      </c>
      <c r="G6" s="11">
        <f>F6+E6</f>
        <v>0</v>
      </c>
      <c r="H6" s="41">
        <v>0</v>
      </c>
      <c r="I6" s="42">
        <v>0</v>
      </c>
      <c r="J6" s="11">
        <f>I6+H6</f>
        <v>0</v>
      </c>
      <c r="K6" s="25">
        <f t="shared" si="0"/>
        <v>0</v>
      </c>
      <c r="L6" s="10">
        <f t="shared" si="0"/>
        <v>0</v>
      </c>
      <c r="M6" s="11">
        <f t="shared" si="0"/>
        <v>0</v>
      </c>
    </row>
    <row r="7" spans="1:14" ht="21.75" thickBot="1" x14ac:dyDescent="0.25">
      <c r="A7" s="16" t="s">
        <v>12</v>
      </c>
      <c r="B7" s="12">
        <f>B6+B5</f>
        <v>0</v>
      </c>
      <c r="C7" s="12">
        <f t="shared" ref="C7:M7" si="1">C6+C5</f>
        <v>0</v>
      </c>
      <c r="D7" s="12">
        <f t="shared" si="1"/>
        <v>0</v>
      </c>
      <c r="E7" s="12">
        <f t="shared" si="1"/>
        <v>0</v>
      </c>
      <c r="F7" s="12">
        <f t="shared" si="1"/>
        <v>0</v>
      </c>
      <c r="G7" s="12">
        <f t="shared" si="1"/>
        <v>0</v>
      </c>
      <c r="H7" s="12">
        <f t="shared" si="1"/>
        <v>0</v>
      </c>
      <c r="I7" s="12">
        <f t="shared" si="1"/>
        <v>0</v>
      </c>
      <c r="J7" s="12">
        <f t="shared" si="1"/>
        <v>0</v>
      </c>
      <c r="K7" s="12">
        <f t="shared" si="1"/>
        <v>0</v>
      </c>
      <c r="L7" s="12">
        <f t="shared" si="1"/>
        <v>0</v>
      </c>
      <c r="M7" s="12">
        <f t="shared" si="1"/>
        <v>0</v>
      </c>
    </row>
    <row r="8" spans="1:14" ht="15" thickBot="1" x14ac:dyDescent="0.25"/>
    <row r="9" spans="1:14" ht="21" x14ac:dyDescent="0.2">
      <c r="A9" s="306" t="s">
        <v>111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8"/>
    </row>
    <row r="10" spans="1:14" ht="21.75" thickBot="1" x14ac:dyDescent="0.25">
      <c r="A10" s="309" t="s">
        <v>77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1"/>
    </row>
    <row r="11" spans="1:14" ht="21" x14ac:dyDescent="0.2">
      <c r="A11" s="312" t="s">
        <v>14</v>
      </c>
      <c r="B11" s="306" t="s">
        <v>18</v>
      </c>
      <c r="C11" s="307"/>
      <c r="D11" s="351" t="s">
        <v>43</v>
      </c>
      <c r="E11" s="316" t="s">
        <v>19</v>
      </c>
      <c r="F11" s="307"/>
      <c r="G11" s="351" t="s">
        <v>44</v>
      </c>
      <c r="H11" s="312" t="s">
        <v>20</v>
      </c>
      <c r="I11" s="316"/>
      <c r="J11" s="351" t="s">
        <v>45</v>
      </c>
      <c r="K11" s="306" t="s">
        <v>6</v>
      </c>
      <c r="L11" s="307" t="s">
        <v>7</v>
      </c>
      <c r="M11" s="308" t="s">
        <v>8</v>
      </c>
    </row>
    <row r="12" spans="1:14" ht="21.75" thickBot="1" x14ac:dyDescent="0.25">
      <c r="A12" s="313"/>
      <c r="B12" s="202" t="s">
        <v>9</v>
      </c>
      <c r="C12" s="203" t="s">
        <v>10</v>
      </c>
      <c r="D12" s="352"/>
      <c r="E12" s="13" t="s">
        <v>9</v>
      </c>
      <c r="F12" s="203" t="s">
        <v>10</v>
      </c>
      <c r="G12" s="352"/>
      <c r="H12" s="202" t="s">
        <v>9</v>
      </c>
      <c r="I12" s="203" t="s">
        <v>10</v>
      </c>
      <c r="J12" s="352"/>
      <c r="K12" s="309"/>
      <c r="L12" s="310"/>
      <c r="M12" s="311"/>
    </row>
    <row r="13" spans="1:14" ht="21.75" thickBot="1" x14ac:dyDescent="0.25">
      <c r="A13" s="117" t="s">
        <v>75</v>
      </c>
      <c r="B13" s="41">
        <f>'جمع بندی غیرضمیمه روستایی'!C39</f>
        <v>6356</v>
      </c>
      <c r="C13" s="41">
        <f>'جمع بندی غیرضمیمه روستایی'!D39</f>
        <v>5954</v>
      </c>
      <c r="D13" s="11">
        <f>C13+B13</f>
        <v>12310</v>
      </c>
      <c r="E13" s="43">
        <f>'جمع بندی غیرضمیمه روستایی'!F39</f>
        <v>430</v>
      </c>
      <c r="F13" s="43">
        <f>'جمع بندی غیرضمیمه روستایی'!G39</f>
        <v>384</v>
      </c>
      <c r="G13" s="24">
        <f>F13+E13</f>
        <v>814</v>
      </c>
      <c r="H13" s="41">
        <f>'جمع بندی غیرضمیمه روستایی'!I39</f>
        <v>0</v>
      </c>
      <c r="I13" s="41">
        <f>'جمع بندی غیرضمیمه روستایی'!J39</f>
        <v>0</v>
      </c>
      <c r="J13" s="11">
        <f>I13+H13</f>
        <v>0</v>
      </c>
      <c r="K13" s="25">
        <f t="shared" ref="K13:M14" si="2">B13+E13+H13</f>
        <v>6786</v>
      </c>
      <c r="L13" s="10">
        <f t="shared" si="2"/>
        <v>6338</v>
      </c>
      <c r="M13" s="11">
        <f t="shared" si="2"/>
        <v>13124</v>
      </c>
    </row>
    <row r="14" spans="1:14" ht="21.75" thickBot="1" x14ac:dyDescent="0.25">
      <c r="A14" s="117" t="s">
        <v>76</v>
      </c>
      <c r="B14" s="41">
        <f>'جمع بندی غیرضمیمه روستایی'!C40</f>
        <v>1259</v>
      </c>
      <c r="C14" s="41">
        <f>'جمع بندی غیرضمیمه روستایی'!D40</f>
        <v>1186</v>
      </c>
      <c r="D14" s="11">
        <f>C14+B14</f>
        <v>2445</v>
      </c>
      <c r="E14" s="43">
        <f>'جمع بندی غیرضمیمه روستایی'!F40</f>
        <v>14</v>
      </c>
      <c r="F14" s="43">
        <f>'جمع بندی غیرضمیمه روستایی'!G40</f>
        <v>13</v>
      </c>
      <c r="G14" s="24">
        <f>F14+E14</f>
        <v>27</v>
      </c>
      <c r="H14" s="41">
        <f>'جمع بندی غیرضمیمه روستایی'!I40</f>
        <v>0</v>
      </c>
      <c r="I14" s="41">
        <f>'جمع بندی غیرضمیمه روستایی'!J40</f>
        <v>0</v>
      </c>
      <c r="J14" s="11">
        <f>I14+H14</f>
        <v>0</v>
      </c>
      <c r="K14" s="25">
        <f t="shared" si="2"/>
        <v>1273</v>
      </c>
      <c r="L14" s="10">
        <f t="shared" si="2"/>
        <v>1199</v>
      </c>
      <c r="M14" s="11">
        <f t="shared" si="2"/>
        <v>2472</v>
      </c>
    </row>
    <row r="15" spans="1:14" ht="21.75" thickBot="1" x14ac:dyDescent="0.25">
      <c r="A15" s="16" t="s">
        <v>12</v>
      </c>
      <c r="B15" s="12">
        <f>B14+B13</f>
        <v>7615</v>
      </c>
      <c r="C15" s="12">
        <f t="shared" ref="C15:M15" si="3">C14+C13</f>
        <v>7140</v>
      </c>
      <c r="D15" s="12">
        <f t="shared" si="3"/>
        <v>14755</v>
      </c>
      <c r="E15" s="12">
        <f t="shared" si="3"/>
        <v>444</v>
      </c>
      <c r="F15" s="12">
        <f t="shared" si="3"/>
        <v>397</v>
      </c>
      <c r="G15" s="12">
        <f t="shared" si="3"/>
        <v>841</v>
      </c>
      <c r="H15" s="12">
        <f t="shared" si="3"/>
        <v>0</v>
      </c>
      <c r="I15" s="12">
        <f t="shared" si="3"/>
        <v>0</v>
      </c>
      <c r="J15" s="12">
        <f t="shared" si="3"/>
        <v>0</v>
      </c>
      <c r="K15" s="12">
        <f t="shared" si="3"/>
        <v>8059</v>
      </c>
      <c r="L15" s="12">
        <f t="shared" si="3"/>
        <v>7537</v>
      </c>
      <c r="M15" s="12">
        <f t="shared" si="3"/>
        <v>15596</v>
      </c>
    </row>
    <row r="16" spans="1:14" ht="15" thickBot="1" x14ac:dyDescent="0.25"/>
    <row r="17" spans="1:18" ht="21" x14ac:dyDescent="0.2">
      <c r="A17" s="306" t="s">
        <v>111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8"/>
      <c r="R17" s="249"/>
    </row>
    <row r="18" spans="1:18" ht="21.75" thickBot="1" x14ac:dyDescent="0.25">
      <c r="A18" s="309" t="s">
        <v>47</v>
      </c>
      <c r="B18" s="310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1"/>
      <c r="N18" s="249"/>
      <c r="R18" s="249"/>
    </row>
    <row r="19" spans="1:18" ht="21" x14ac:dyDescent="0.2">
      <c r="A19" s="312" t="s">
        <v>14</v>
      </c>
      <c r="B19" s="306" t="s">
        <v>18</v>
      </c>
      <c r="C19" s="307"/>
      <c r="D19" s="351" t="s">
        <v>43</v>
      </c>
      <c r="E19" s="316" t="s">
        <v>19</v>
      </c>
      <c r="F19" s="307"/>
      <c r="G19" s="351" t="s">
        <v>44</v>
      </c>
      <c r="H19" s="312" t="s">
        <v>20</v>
      </c>
      <c r="I19" s="316"/>
      <c r="J19" s="351" t="s">
        <v>45</v>
      </c>
      <c r="K19" s="306" t="s">
        <v>6</v>
      </c>
      <c r="L19" s="307" t="s">
        <v>7</v>
      </c>
      <c r="M19" s="308" t="s">
        <v>8</v>
      </c>
      <c r="R19" s="249"/>
    </row>
    <row r="20" spans="1:18" ht="21.75" thickBot="1" x14ac:dyDescent="0.25">
      <c r="A20" s="313"/>
      <c r="B20" s="202" t="s">
        <v>9</v>
      </c>
      <c r="C20" s="203" t="s">
        <v>10</v>
      </c>
      <c r="D20" s="352"/>
      <c r="E20" s="13" t="s">
        <v>9</v>
      </c>
      <c r="F20" s="203" t="s">
        <v>10</v>
      </c>
      <c r="G20" s="352"/>
      <c r="H20" s="202" t="s">
        <v>9</v>
      </c>
      <c r="I20" s="203" t="s">
        <v>10</v>
      </c>
      <c r="J20" s="352"/>
      <c r="K20" s="309"/>
      <c r="L20" s="310"/>
      <c r="M20" s="311"/>
    </row>
    <row r="21" spans="1:18" ht="21.75" thickBot="1" x14ac:dyDescent="0.25">
      <c r="A21" s="16" t="s">
        <v>78</v>
      </c>
      <c r="B21" s="118">
        <v>0</v>
      </c>
      <c r="C21" s="119">
        <v>0</v>
      </c>
      <c r="D21" s="11">
        <f>C21+B21</f>
        <v>0</v>
      </c>
      <c r="E21" s="43">
        <v>0</v>
      </c>
      <c r="F21" s="42">
        <v>0</v>
      </c>
      <c r="G21" s="24">
        <f>F21+E21</f>
        <v>0</v>
      </c>
      <c r="H21" s="116">
        <v>0</v>
      </c>
      <c r="I21" s="116">
        <v>0</v>
      </c>
      <c r="J21" s="11">
        <f>I21+H21</f>
        <v>0</v>
      </c>
      <c r="K21" s="25">
        <f t="shared" ref="K21:M22" si="4">B21+E21+H21</f>
        <v>0</v>
      </c>
      <c r="L21" s="10">
        <f t="shared" si="4"/>
        <v>0</v>
      </c>
      <c r="M21" s="11">
        <f t="shared" si="4"/>
        <v>0</v>
      </c>
    </row>
    <row r="22" spans="1:18" ht="21.75" thickBot="1" x14ac:dyDescent="0.25">
      <c r="A22" s="16" t="s">
        <v>79</v>
      </c>
      <c r="B22" s="41">
        <f>B13</f>
        <v>6356</v>
      </c>
      <c r="C22" s="41">
        <f>C13</f>
        <v>5954</v>
      </c>
      <c r="D22" s="11">
        <f>C22+B22</f>
        <v>12310</v>
      </c>
      <c r="E22" s="43">
        <f>E13</f>
        <v>430</v>
      </c>
      <c r="F22" s="43">
        <f>F13</f>
        <v>384</v>
      </c>
      <c r="G22" s="24">
        <f>F22+E22</f>
        <v>814</v>
      </c>
      <c r="H22" s="116">
        <f>H14</f>
        <v>0</v>
      </c>
      <c r="I22" s="116">
        <f>I14</f>
        <v>0</v>
      </c>
      <c r="J22" s="11">
        <f>I22+H22</f>
        <v>0</v>
      </c>
      <c r="K22" s="25">
        <f t="shared" si="4"/>
        <v>6786</v>
      </c>
      <c r="L22" s="10">
        <f t="shared" si="4"/>
        <v>6338</v>
      </c>
      <c r="M22" s="11">
        <f t="shared" si="4"/>
        <v>13124</v>
      </c>
    </row>
    <row r="23" spans="1:18" ht="21.75" thickBot="1" x14ac:dyDescent="0.25">
      <c r="A23" s="16" t="s">
        <v>12</v>
      </c>
      <c r="B23" s="12">
        <f>B22+B21</f>
        <v>6356</v>
      </c>
      <c r="C23" s="12">
        <f t="shared" ref="C23:M23" si="5">C22+C21</f>
        <v>5954</v>
      </c>
      <c r="D23" s="12">
        <f t="shared" si="5"/>
        <v>12310</v>
      </c>
      <c r="E23" s="12">
        <f t="shared" si="5"/>
        <v>430</v>
      </c>
      <c r="F23" s="12">
        <f t="shared" si="5"/>
        <v>384</v>
      </c>
      <c r="G23" s="12">
        <f t="shared" si="5"/>
        <v>814</v>
      </c>
      <c r="H23" s="12">
        <f t="shared" si="5"/>
        <v>0</v>
      </c>
      <c r="I23" s="12">
        <f t="shared" si="5"/>
        <v>0</v>
      </c>
      <c r="J23" s="12">
        <f t="shared" si="5"/>
        <v>0</v>
      </c>
      <c r="K23" s="12">
        <f t="shared" si="5"/>
        <v>6786</v>
      </c>
      <c r="L23" s="12">
        <f t="shared" si="5"/>
        <v>6338</v>
      </c>
      <c r="M23" s="12">
        <f t="shared" si="5"/>
        <v>13124</v>
      </c>
    </row>
    <row r="24" spans="1:18" ht="15" thickBot="1" x14ac:dyDescent="0.25"/>
    <row r="25" spans="1:18" ht="21" x14ac:dyDescent="0.2">
      <c r="A25" s="306" t="s">
        <v>111</v>
      </c>
      <c r="B25" s="307"/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8"/>
    </row>
    <row r="26" spans="1:18" ht="21.75" thickBot="1" x14ac:dyDescent="0.25">
      <c r="A26" s="309" t="s">
        <v>48</v>
      </c>
      <c r="B26" s="310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1"/>
    </row>
    <row r="27" spans="1:18" ht="21" x14ac:dyDescent="0.2">
      <c r="A27" s="312" t="s">
        <v>14</v>
      </c>
      <c r="B27" s="306" t="s">
        <v>18</v>
      </c>
      <c r="C27" s="307"/>
      <c r="D27" s="351" t="s">
        <v>43</v>
      </c>
      <c r="E27" s="316" t="s">
        <v>19</v>
      </c>
      <c r="F27" s="307"/>
      <c r="G27" s="351" t="s">
        <v>44</v>
      </c>
      <c r="H27" s="312" t="s">
        <v>20</v>
      </c>
      <c r="I27" s="316"/>
      <c r="J27" s="351" t="s">
        <v>45</v>
      </c>
      <c r="K27" s="306" t="s">
        <v>6</v>
      </c>
      <c r="L27" s="307" t="s">
        <v>7</v>
      </c>
      <c r="M27" s="308" t="s">
        <v>8</v>
      </c>
    </row>
    <row r="28" spans="1:18" ht="21.75" thickBot="1" x14ac:dyDescent="0.25">
      <c r="A28" s="313"/>
      <c r="B28" s="202" t="s">
        <v>9</v>
      </c>
      <c r="C28" s="203" t="s">
        <v>10</v>
      </c>
      <c r="D28" s="352"/>
      <c r="E28" s="13" t="s">
        <v>9</v>
      </c>
      <c r="F28" s="203" t="s">
        <v>10</v>
      </c>
      <c r="G28" s="352"/>
      <c r="H28" s="202" t="s">
        <v>9</v>
      </c>
      <c r="I28" s="203" t="s">
        <v>10</v>
      </c>
      <c r="J28" s="352"/>
      <c r="K28" s="309"/>
      <c r="L28" s="310"/>
      <c r="M28" s="311"/>
    </row>
    <row r="29" spans="1:18" ht="21.75" thickBot="1" x14ac:dyDescent="0.25">
      <c r="A29" s="117" t="s">
        <v>78</v>
      </c>
      <c r="B29" s="120">
        <v>0</v>
      </c>
      <c r="C29" s="112">
        <v>0</v>
      </c>
      <c r="D29" s="27">
        <f>C29+B29</f>
        <v>0</v>
      </c>
      <c r="E29" s="280">
        <v>0</v>
      </c>
      <c r="F29" s="112">
        <v>0</v>
      </c>
      <c r="G29" s="28">
        <f>F29+E29</f>
        <v>0</v>
      </c>
      <c r="H29" s="120">
        <v>0</v>
      </c>
      <c r="I29" s="112">
        <v>0</v>
      </c>
      <c r="J29" s="27">
        <f>I29+H29</f>
        <v>0</v>
      </c>
      <c r="K29" s="122">
        <f>B29+E29+H29</f>
        <v>0</v>
      </c>
      <c r="L29" s="26">
        <f>C29+F29+I29</f>
        <v>0</v>
      </c>
      <c r="M29" s="27">
        <f>L29+K29</f>
        <v>0</v>
      </c>
    </row>
    <row r="30" spans="1:18" ht="21.75" thickBot="1" x14ac:dyDescent="0.25">
      <c r="A30" s="117" t="s">
        <v>79</v>
      </c>
      <c r="B30" s="120">
        <f>B14</f>
        <v>1259</v>
      </c>
      <c r="C30" s="120">
        <f>C14</f>
        <v>1186</v>
      </c>
      <c r="D30" s="28">
        <f>C30+B30</f>
        <v>2445</v>
      </c>
      <c r="E30" s="281">
        <f>E14</f>
        <v>14</v>
      </c>
      <c r="F30" s="121">
        <f>F14</f>
        <v>13</v>
      </c>
      <c r="G30" s="28">
        <f>F30+E30</f>
        <v>27</v>
      </c>
      <c r="H30" s="120">
        <v>0</v>
      </c>
      <c r="I30" s="120">
        <v>0</v>
      </c>
      <c r="J30" s="27">
        <f>I30+H30</f>
        <v>0</v>
      </c>
      <c r="K30" s="122">
        <f>B30+E30+H30</f>
        <v>1273</v>
      </c>
      <c r="L30" s="26">
        <f>C30+F30+I30</f>
        <v>1199</v>
      </c>
      <c r="M30" s="27">
        <f>L30+K30</f>
        <v>2472</v>
      </c>
    </row>
    <row r="31" spans="1:18" ht="21.75" thickBot="1" x14ac:dyDescent="0.25">
      <c r="A31" s="16" t="s">
        <v>12</v>
      </c>
      <c r="B31" s="12">
        <f>B30+B29</f>
        <v>1259</v>
      </c>
      <c r="C31" s="12">
        <f t="shared" ref="C31:M31" si="6">C30+C29</f>
        <v>1186</v>
      </c>
      <c r="D31" s="12">
        <f t="shared" si="6"/>
        <v>2445</v>
      </c>
      <c r="E31" s="37">
        <f t="shared" si="6"/>
        <v>14</v>
      </c>
      <c r="F31" s="12">
        <f t="shared" si="6"/>
        <v>13</v>
      </c>
      <c r="G31" s="12">
        <f t="shared" si="6"/>
        <v>27</v>
      </c>
      <c r="H31" s="12">
        <f t="shared" si="6"/>
        <v>0</v>
      </c>
      <c r="I31" s="12">
        <f t="shared" si="6"/>
        <v>0</v>
      </c>
      <c r="J31" s="12">
        <f t="shared" si="6"/>
        <v>0</v>
      </c>
      <c r="K31" s="12">
        <f t="shared" si="6"/>
        <v>1273</v>
      </c>
      <c r="L31" s="12">
        <f t="shared" si="6"/>
        <v>1199</v>
      </c>
      <c r="M31" s="12">
        <f t="shared" si="6"/>
        <v>2472</v>
      </c>
    </row>
    <row r="32" spans="1:18" ht="15" thickBot="1" x14ac:dyDescent="0.25"/>
    <row r="33" spans="1:14" ht="21" x14ac:dyDescent="0.2">
      <c r="A33" s="306" t="s">
        <v>111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M33" s="308"/>
    </row>
    <row r="34" spans="1:14" ht="21.75" thickBot="1" x14ac:dyDescent="0.25">
      <c r="A34" s="309" t="s">
        <v>53</v>
      </c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1"/>
      <c r="N34" s="249"/>
    </row>
    <row r="35" spans="1:14" ht="21" x14ac:dyDescent="0.2">
      <c r="A35" s="312" t="s">
        <v>14</v>
      </c>
      <c r="B35" s="306" t="s">
        <v>18</v>
      </c>
      <c r="C35" s="307"/>
      <c r="D35" s="351" t="s">
        <v>43</v>
      </c>
      <c r="E35" s="316" t="s">
        <v>19</v>
      </c>
      <c r="F35" s="307"/>
      <c r="G35" s="351" t="s">
        <v>44</v>
      </c>
      <c r="H35" s="312" t="s">
        <v>20</v>
      </c>
      <c r="I35" s="316"/>
      <c r="J35" s="351" t="s">
        <v>45</v>
      </c>
      <c r="K35" s="306" t="s">
        <v>6</v>
      </c>
      <c r="L35" s="307" t="s">
        <v>7</v>
      </c>
      <c r="M35" s="308" t="s">
        <v>8</v>
      </c>
    </row>
    <row r="36" spans="1:14" ht="21.75" thickBot="1" x14ac:dyDescent="0.25">
      <c r="A36" s="313"/>
      <c r="B36" s="202" t="s">
        <v>9</v>
      </c>
      <c r="C36" s="203" t="s">
        <v>10</v>
      </c>
      <c r="D36" s="352"/>
      <c r="E36" s="13" t="s">
        <v>9</v>
      </c>
      <c r="F36" s="203" t="s">
        <v>10</v>
      </c>
      <c r="G36" s="352"/>
      <c r="H36" s="202" t="s">
        <v>9</v>
      </c>
      <c r="I36" s="203" t="s">
        <v>10</v>
      </c>
      <c r="J36" s="352"/>
      <c r="K36" s="309"/>
      <c r="L36" s="310"/>
      <c r="M36" s="311"/>
    </row>
    <row r="37" spans="1:14" ht="21.75" thickBot="1" x14ac:dyDescent="0.25">
      <c r="A37" s="16" t="s">
        <v>46</v>
      </c>
      <c r="B37" s="116">
        <f>B23</f>
        <v>6356</v>
      </c>
      <c r="C37" s="116">
        <f>C23</f>
        <v>5954</v>
      </c>
      <c r="D37" s="24">
        <f>C37+B37</f>
        <v>12310</v>
      </c>
      <c r="E37" s="278">
        <f>E23</f>
        <v>430</v>
      </c>
      <c r="F37" s="279">
        <f>F23</f>
        <v>384</v>
      </c>
      <c r="G37" s="24">
        <f>F37+E37</f>
        <v>814</v>
      </c>
      <c r="H37" s="116">
        <v>0</v>
      </c>
      <c r="I37" s="42">
        <v>0</v>
      </c>
      <c r="J37" s="11">
        <f>I37+H37</f>
        <v>0</v>
      </c>
      <c r="K37" s="25">
        <f t="shared" ref="K37:M38" si="7">B37+E37+H37</f>
        <v>6786</v>
      </c>
      <c r="L37" s="10">
        <f t="shared" si="7"/>
        <v>6338</v>
      </c>
      <c r="M37" s="11">
        <f t="shared" si="7"/>
        <v>13124</v>
      </c>
    </row>
    <row r="38" spans="1:14" ht="21.75" thickBot="1" x14ac:dyDescent="0.25">
      <c r="A38" s="16" t="s">
        <v>16</v>
      </c>
      <c r="B38" s="41">
        <f>B31</f>
        <v>1259</v>
      </c>
      <c r="C38" s="41">
        <f>C31</f>
        <v>1186</v>
      </c>
      <c r="D38" s="24">
        <f>C38+B38</f>
        <v>2445</v>
      </c>
      <c r="E38" s="278">
        <f>E31</f>
        <v>14</v>
      </c>
      <c r="F38" s="177">
        <f>F31</f>
        <v>13</v>
      </c>
      <c r="G38" s="24">
        <f>F38+E38</f>
        <v>27</v>
      </c>
      <c r="H38" s="41">
        <v>0</v>
      </c>
      <c r="I38" s="42">
        <v>0</v>
      </c>
      <c r="J38" s="11">
        <f>I38+H38</f>
        <v>0</v>
      </c>
      <c r="K38" s="25">
        <f t="shared" si="7"/>
        <v>1273</v>
      </c>
      <c r="L38" s="10">
        <f t="shared" si="7"/>
        <v>1199</v>
      </c>
      <c r="M38" s="11">
        <f t="shared" si="7"/>
        <v>2472</v>
      </c>
    </row>
    <row r="39" spans="1:14" ht="21.75" thickBot="1" x14ac:dyDescent="0.25">
      <c r="A39" s="16" t="s">
        <v>12</v>
      </c>
      <c r="B39" s="12">
        <f>B38+B37</f>
        <v>7615</v>
      </c>
      <c r="C39" s="12">
        <f t="shared" ref="C39:L39" si="8">C38+C37</f>
        <v>7140</v>
      </c>
      <c r="D39" s="12">
        <f t="shared" si="8"/>
        <v>14755</v>
      </c>
      <c r="E39" s="37">
        <f t="shared" si="8"/>
        <v>444</v>
      </c>
      <c r="F39" s="12">
        <f t="shared" si="8"/>
        <v>397</v>
      </c>
      <c r="G39" s="12">
        <f t="shared" si="8"/>
        <v>841</v>
      </c>
      <c r="H39" s="12">
        <f t="shared" si="8"/>
        <v>0</v>
      </c>
      <c r="I39" s="12">
        <f t="shared" si="8"/>
        <v>0</v>
      </c>
      <c r="J39" s="12">
        <f t="shared" si="8"/>
        <v>0</v>
      </c>
      <c r="K39" s="12">
        <f t="shared" si="8"/>
        <v>8059</v>
      </c>
      <c r="L39" s="12">
        <f t="shared" si="8"/>
        <v>7537</v>
      </c>
      <c r="M39" s="12">
        <f>M38+M37</f>
        <v>15596</v>
      </c>
    </row>
  </sheetData>
  <mergeCells count="60">
    <mergeCell ref="J35:J36"/>
    <mergeCell ref="K35:K36"/>
    <mergeCell ref="L35:L36"/>
    <mergeCell ref="M35:M36"/>
    <mergeCell ref="A35:A36"/>
    <mergeCell ref="B35:C35"/>
    <mergeCell ref="D35:D36"/>
    <mergeCell ref="E35:F35"/>
    <mergeCell ref="G35:G36"/>
    <mergeCell ref="H35:I35"/>
    <mergeCell ref="A34:M34"/>
    <mergeCell ref="A27:A28"/>
    <mergeCell ref="B27:C27"/>
    <mergeCell ref="D27:D28"/>
    <mergeCell ref="E27:F27"/>
    <mergeCell ref="G27:G28"/>
    <mergeCell ref="H27:I27"/>
    <mergeCell ref="J27:J28"/>
    <mergeCell ref="K27:K28"/>
    <mergeCell ref="L27:L28"/>
    <mergeCell ref="M27:M28"/>
    <mergeCell ref="A33:M33"/>
    <mergeCell ref="A26:M26"/>
    <mergeCell ref="A19:A20"/>
    <mergeCell ref="B19:C19"/>
    <mergeCell ref="D19:D20"/>
    <mergeCell ref="E19:F19"/>
    <mergeCell ref="G19:G20"/>
    <mergeCell ref="H19:I19"/>
    <mergeCell ref="J19:J20"/>
    <mergeCell ref="K19:K20"/>
    <mergeCell ref="L19:L20"/>
    <mergeCell ref="M19:M20"/>
    <mergeCell ref="A25:M25"/>
    <mergeCell ref="A18:M18"/>
    <mergeCell ref="L3:L4"/>
    <mergeCell ref="M3:M4"/>
    <mergeCell ref="A9:M9"/>
    <mergeCell ref="A10:M10"/>
    <mergeCell ref="A11:A12"/>
    <mergeCell ref="B11:C11"/>
    <mergeCell ref="D11:D12"/>
    <mergeCell ref="E11:F11"/>
    <mergeCell ref="G11:G12"/>
    <mergeCell ref="H11:I11"/>
    <mergeCell ref="J11:J12"/>
    <mergeCell ref="K11:K12"/>
    <mergeCell ref="L11:L12"/>
    <mergeCell ref="M11:M12"/>
    <mergeCell ref="A17:M17"/>
    <mergeCell ref="A1:M1"/>
    <mergeCell ref="A2:M2"/>
    <mergeCell ref="A3:A4"/>
    <mergeCell ref="B3:C3"/>
    <mergeCell ref="D3:D4"/>
    <mergeCell ref="E3:F3"/>
    <mergeCell ref="G3:G4"/>
    <mergeCell ref="H3:I3"/>
    <mergeCell ref="J3:J4"/>
    <mergeCell ref="K3:K4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6"/>
  <sheetViews>
    <sheetView rightToLeft="1" workbookViewId="0">
      <selection activeCell="E138" sqref="E138"/>
    </sheetView>
  </sheetViews>
  <sheetFormatPr defaultRowHeight="14.25" x14ac:dyDescent="0.2"/>
  <cols>
    <col min="1" max="1" width="9" style="213"/>
    <col min="2" max="2" width="11" style="213" customWidth="1"/>
    <col min="3" max="16384" width="9" style="213"/>
  </cols>
  <sheetData>
    <row r="1" spans="2:14" ht="15" thickBot="1" x14ac:dyDescent="0.25"/>
    <row r="2" spans="2:14" ht="21" x14ac:dyDescent="0.2">
      <c r="B2" s="306" t="s">
        <v>111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8"/>
    </row>
    <row r="3" spans="2:14" ht="21.75" thickBot="1" x14ac:dyDescent="0.25">
      <c r="B3" s="309" t="s">
        <v>80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1"/>
    </row>
    <row r="4" spans="2:14" ht="21" x14ac:dyDescent="0.2">
      <c r="B4" s="312" t="s">
        <v>17</v>
      </c>
      <c r="C4" s="306" t="s">
        <v>18</v>
      </c>
      <c r="D4" s="307"/>
      <c r="E4" s="314" t="s">
        <v>1</v>
      </c>
      <c r="F4" s="316" t="s">
        <v>19</v>
      </c>
      <c r="G4" s="307"/>
      <c r="H4" s="317" t="s">
        <v>3</v>
      </c>
      <c r="I4" s="312" t="s">
        <v>20</v>
      </c>
      <c r="J4" s="316"/>
      <c r="K4" s="314" t="s">
        <v>5</v>
      </c>
      <c r="L4" s="306" t="s">
        <v>6</v>
      </c>
      <c r="M4" s="307" t="s">
        <v>7</v>
      </c>
      <c r="N4" s="308" t="s">
        <v>8</v>
      </c>
    </row>
    <row r="5" spans="2:14" ht="21.75" thickBot="1" x14ac:dyDescent="0.25">
      <c r="B5" s="313"/>
      <c r="C5" s="205" t="s">
        <v>9</v>
      </c>
      <c r="D5" s="206" t="s">
        <v>10</v>
      </c>
      <c r="E5" s="315"/>
      <c r="F5" s="1" t="s">
        <v>9</v>
      </c>
      <c r="G5" s="206" t="s">
        <v>10</v>
      </c>
      <c r="H5" s="318"/>
      <c r="I5" s="205" t="s">
        <v>9</v>
      </c>
      <c r="J5" s="206" t="s">
        <v>10</v>
      </c>
      <c r="K5" s="315"/>
      <c r="L5" s="319"/>
      <c r="M5" s="320"/>
      <c r="N5" s="321"/>
    </row>
    <row r="6" spans="2:14" ht="21" x14ac:dyDescent="0.2">
      <c r="B6" s="204" t="s">
        <v>21</v>
      </c>
      <c r="C6" s="34">
        <v>0</v>
      </c>
      <c r="D6" s="34">
        <v>0</v>
      </c>
      <c r="E6" s="79">
        <v>0</v>
      </c>
      <c r="F6" s="34">
        <v>0</v>
      </c>
      <c r="G6" s="34">
        <v>0</v>
      </c>
      <c r="H6" s="79">
        <v>0</v>
      </c>
      <c r="I6" s="34">
        <v>0</v>
      </c>
      <c r="J6" s="34">
        <v>0</v>
      </c>
      <c r="K6" s="79">
        <v>0</v>
      </c>
      <c r="L6" s="79">
        <v>0</v>
      </c>
      <c r="M6" s="79">
        <v>0</v>
      </c>
      <c r="N6" s="79">
        <v>0</v>
      </c>
    </row>
    <row r="7" spans="2:14" ht="21" x14ac:dyDescent="0.2">
      <c r="B7" s="30" t="s">
        <v>22</v>
      </c>
      <c r="C7" s="34">
        <v>0</v>
      </c>
      <c r="D7" s="34">
        <v>0</v>
      </c>
      <c r="E7" s="79">
        <v>0</v>
      </c>
      <c r="F7" s="34">
        <v>0</v>
      </c>
      <c r="G7" s="34">
        <v>0</v>
      </c>
      <c r="H7" s="79">
        <v>0</v>
      </c>
      <c r="I7" s="34">
        <v>0</v>
      </c>
      <c r="J7" s="34">
        <v>0</v>
      </c>
      <c r="K7" s="79">
        <v>0</v>
      </c>
      <c r="L7" s="79">
        <v>0</v>
      </c>
      <c r="M7" s="79">
        <v>0</v>
      </c>
      <c r="N7" s="79">
        <v>0</v>
      </c>
    </row>
    <row r="8" spans="2:14" ht="21" x14ac:dyDescent="0.2">
      <c r="B8" s="30" t="s">
        <v>23</v>
      </c>
      <c r="C8" s="34">
        <v>0</v>
      </c>
      <c r="D8" s="34">
        <v>0</v>
      </c>
      <c r="E8" s="79">
        <v>0</v>
      </c>
      <c r="F8" s="34">
        <v>0</v>
      </c>
      <c r="G8" s="34">
        <v>0</v>
      </c>
      <c r="H8" s="79">
        <v>0</v>
      </c>
      <c r="I8" s="34">
        <v>0</v>
      </c>
      <c r="J8" s="34">
        <v>0</v>
      </c>
      <c r="K8" s="79">
        <v>0</v>
      </c>
      <c r="L8" s="79">
        <v>0</v>
      </c>
      <c r="M8" s="79">
        <v>0</v>
      </c>
      <c r="N8" s="79">
        <v>0</v>
      </c>
    </row>
    <row r="9" spans="2:14" ht="21" x14ac:dyDescent="0.2">
      <c r="B9" s="30" t="s">
        <v>24</v>
      </c>
      <c r="C9" s="34">
        <v>0</v>
      </c>
      <c r="D9" s="34">
        <v>0</v>
      </c>
      <c r="E9" s="79">
        <v>0</v>
      </c>
      <c r="F9" s="34">
        <v>0</v>
      </c>
      <c r="G9" s="34">
        <v>0</v>
      </c>
      <c r="H9" s="79">
        <v>0</v>
      </c>
      <c r="I9" s="34">
        <v>0</v>
      </c>
      <c r="J9" s="34">
        <v>0</v>
      </c>
      <c r="K9" s="79">
        <v>0</v>
      </c>
      <c r="L9" s="79">
        <v>0</v>
      </c>
      <c r="M9" s="79">
        <v>0</v>
      </c>
      <c r="N9" s="79">
        <v>0</v>
      </c>
    </row>
    <row r="10" spans="2:14" ht="21" x14ac:dyDescent="0.2">
      <c r="B10" s="30" t="s">
        <v>25</v>
      </c>
      <c r="C10" s="34">
        <v>0</v>
      </c>
      <c r="D10" s="34">
        <v>0</v>
      </c>
      <c r="E10" s="79">
        <v>0</v>
      </c>
      <c r="F10" s="34">
        <v>0</v>
      </c>
      <c r="G10" s="34">
        <v>0</v>
      </c>
      <c r="H10" s="79">
        <v>0</v>
      </c>
      <c r="I10" s="34">
        <v>0</v>
      </c>
      <c r="J10" s="34">
        <v>0</v>
      </c>
      <c r="K10" s="79">
        <v>0</v>
      </c>
      <c r="L10" s="79">
        <v>0</v>
      </c>
      <c r="M10" s="79">
        <v>0</v>
      </c>
      <c r="N10" s="79">
        <v>0</v>
      </c>
    </row>
    <row r="11" spans="2:14" ht="21" x14ac:dyDescent="0.2">
      <c r="B11" s="30" t="s">
        <v>26</v>
      </c>
      <c r="C11" s="34">
        <v>0</v>
      </c>
      <c r="D11" s="34">
        <v>0</v>
      </c>
      <c r="E11" s="79">
        <v>0</v>
      </c>
      <c r="F11" s="34">
        <v>0</v>
      </c>
      <c r="G11" s="34">
        <v>0</v>
      </c>
      <c r="H11" s="79">
        <v>0</v>
      </c>
      <c r="I11" s="34">
        <v>0</v>
      </c>
      <c r="J11" s="34">
        <v>0</v>
      </c>
      <c r="K11" s="79">
        <v>0</v>
      </c>
      <c r="L11" s="79">
        <v>0</v>
      </c>
      <c r="M11" s="79">
        <v>0</v>
      </c>
      <c r="N11" s="79">
        <v>0</v>
      </c>
    </row>
    <row r="12" spans="2:14" ht="21" x14ac:dyDescent="0.2">
      <c r="B12" s="30" t="s">
        <v>27</v>
      </c>
      <c r="C12" s="34">
        <v>0</v>
      </c>
      <c r="D12" s="34">
        <v>0</v>
      </c>
      <c r="E12" s="79">
        <v>0</v>
      </c>
      <c r="F12" s="34">
        <v>0</v>
      </c>
      <c r="G12" s="34">
        <v>0</v>
      </c>
      <c r="H12" s="79">
        <v>0</v>
      </c>
      <c r="I12" s="34">
        <v>0</v>
      </c>
      <c r="J12" s="34">
        <v>0</v>
      </c>
      <c r="K12" s="79">
        <v>0</v>
      </c>
      <c r="L12" s="79">
        <v>0</v>
      </c>
      <c r="M12" s="79">
        <v>0</v>
      </c>
      <c r="N12" s="79">
        <v>0</v>
      </c>
    </row>
    <row r="13" spans="2:14" ht="21" x14ac:dyDescent="0.2">
      <c r="B13" s="30" t="s">
        <v>28</v>
      </c>
      <c r="C13" s="34">
        <v>0</v>
      </c>
      <c r="D13" s="34">
        <v>0</v>
      </c>
      <c r="E13" s="79">
        <v>0</v>
      </c>
      <c r="F13" s="34">
        <v>0</v>
      </c>
      <c r="G13" s="34">
        <v>0</v>
      </c>
      <c r="H13" s="79">
        <v>0</v>
      </c>
      <c r="I13" s="34">
        <v>0</v>
      </c>
      <c r="J13" s="34">
        <v>0</v>
      </c>
      <c r="K13" s="79">
        <v>0</v>
      </c>
      <c r="L13" s="79">
        <v>0</v>
      </c>
      <c r="M13" s="79">
        <v>0</v>
      </c>
      <c r="N13" s="79">
        <v>0</v>
      </c>
    </row>
    <row r="14" spans="2:14" ht="21" x14ac:dyDescent="0.2">
      <c r="B14" s="30" t="s">
        <v>29</v>
      </c>
      <c r="C14" s="34">
        <v>0</v>
      </c>
      <c r="D14" s="34">
        <v>0</v>
      </c>
      <c r="E14" s="79">
        <v>0</v>
      </c>
      <c r="F14" s="34">
        <v>0</v>
      </c>
      <c r="G14" s="34">
        <v>0</v>
      </c>
      <c r="H14" s="79">
        <v>0</v>
      </c>
      <c r="I14" s="34">
        <v>0</v>
      </c>
      <c r="J14" s="34">
        <v>0</v>
      </c>
      <c r="K14" s="79">
        <v>0</v>
      </c>
      <c r="L14" s="79">
        <v>0</v>
      </c>
      <c r="M14" s="79">
        <v>0</v>
      </c>
      <c r="N14" s="79">
        <v>0</v>
      </c>
    </row>
    <row r="15" spans="2:14" ht="21" x14ac:dyDescent="0.2">
      <c r="B15" s="30" t="s">
        <v>30</v>
      </c>
      <c r="C15" s="34">
        <v>0</v>
      </c>
      <c r="D15" s="34">
        <v>0</v>
      </c>
      <c r="E15" s="79">
        <v>0</v>
      </c>
      <c r="F15" s="34">
        <v>0</v>
      </c>
      <c r="G15" s="34">
        <v>0</v>
      </c>
      <c r="H15" s="79">
        <v>0</v>
      </c>
      <c r="I15" s="34">
        <v>0</v>
      </c>
      <c r="J15" s="34">
        <v>0</v>
      </c>
      <c r="K15" s="79">
        <v>0</v>
      </c>
      <c r="L15" s="79">
        <v>0</v>
      </c>
      <c r="M15" s="79">
        <v>0</v>
      </c>
      <c r="N15" s="79">
        <v>0</v>
      </c>
    </row>
    <row r="16" spans="2:14" ht="21" x14ac:dyDescent="0.2">
      <c r="B16" s="30" t="s">
        <v>31</v>
      </c>
      <c r="C16" s="34">
        <v>0</v>
      </c>
      <c r="D16" s="34">
        <v>0</v>
      </c>
      <c r="E16" s="79">
        <v>0</v>
      </c>
      <c r="F16" s="34">
        <v>0</v>
      </c>
      <c r="G16" s="34">
        <v>0</v>
      </c>
      <c r="H16" s="79">
        <v>0</v>
      </c>
      <c r="I16" s="34">
        <v>0</v>
      </c>
      <c r="J16" s="34">
        <v>0</v>
      </c>
      <c r="K16" s="79">
        <v>0</v>
      </c>
      <c r="L16" s="79">
        <v>0</v>
      </c>
      <c r="M16" s="79">
        <v>0</v>
      </c>
      <c r="N16" s="79">
        <v>0</v>
      </c>
    </row>
    <row r="17" spans="2:14" ht="21" x14ac:dyDescent="0.2">
      <c r="B17" s="30" t="s">
        <v>32</v>
      </c>
      <c r="C17" s="34">
        <v>0</v>
      </c>
      <c r="D17" s="34">
        <v>0</v>
      </c>
      <c r="E17" s="79">
        <v>0</v>
      </c>
      <c r="F17" s="34">
        <v>0</v>
      </c>
      <c r="G17" s="34">
        <v>0</v>
      </c>
      <c r="H17" s="79">
        <v>0</v>
      </c>
      <c r="I17" s="34">
        <v>0</v>
      </c>
      <c r="J17" s="34">
        <v>0</v>
      </c>
      <c r="K17" s="79">
        <v>0</v>
      </c>
      <c r="L17" s="79">
        <v>0</v>
      </c>
      <c r="M17" s="79">
        <v>0</v>
      </c>
      <c r="N17" s="79">
        <v>0</v>
      </c>
    </row>
    <row r="18" spans="2:14" ht="21" x14ac:dyDescent="0.2">
      <c r="B18" s="30" t="s">
        <v>33</v>
      </c>
      <c r="C18" s="34">
        <v>0</v>
      </c>
      <c r="D18" s="34">
        <v>0</v>
      </c>
      <c r="E18" s="79">
        <v>0</v>
      </c>
      <c r="F18" s="34">
        <v>0</v>
      </c>
      <c r="G18" s="34">
        <v>0</v>
      </c>
      <c r="H18" s="79">
        <v>0</v>
      </c>
      <c r="I18" s="34">
        <v>0</v>
      </c>
      <c r="J18" s="34">
        <v>0</v>
      </c>
      <c r="K18" s="79">
        <v>0</v>
      </c>
      <c r="L18" s="79">
        <v>0</v>
      </c>
      <c r="M18" s="79">
        <v>0</v>
      </c>
      <c r="N18" s="79">
        <v>0</v>
      </c>
    </row>
    <row r="19" spans="2:14" ht="21" x14ac:dyDescent="0.2">
      <c r="B19" s="30" t="s">
        <v>34</v>
      </c>
      <c r="C19" s="34">
        <v>0</v>
      </c>
      <c r="D19" s="34">
        <v>0</v>
      </c>
      <c r="E19" s="79">
        <v>0</v>
      </c>
      <c r="F19" s="34">
        <v>0</v>
      </c>
      <c r="G19" s="34">
        <v>0</v>
      </c>
      <c r="H19" s="79">
        <v>0</v>
      </c>
      <c r="I19" s="34">
        <v>0</v>
      </c>
      <c r="J19" s="34">
        <v>0</v>
      </c>
      <c r="K19" s="79">
        <v>0</v>
      </c>
      <c r="L19" s="79">
        <v>0</v>
      </c>
      <c r="M19" s="79">
        <v>0</v>
      </c>
      <c r="N19" s="79">
        <v>0</v>
      </c>
    </row>
    <row r="20" spans="2:14" ht="21" x14ac:dyDescent="0.2">
      <c r="B20" s="30" t="s">
        <v>35</v>
      </c>
      <c r="C20" s="34">
        <v>0</v>
      </c>
      <c r="D20" s="34">
        <v>0</v>
      </c>
      <c r="E20" s="79">
        <v>0</v>
      </c>
      <c r="F20" s="34">
        <v>0</v>
      </c>
      <c r="G20" s="34">
        <v>0</v>
      </c>
      <c r="H20" s="79">
        <v>0</v>
      </c>
      <c r="I20" s="34">
        <v>0</v>
      </c>
      <c r="J20" s="34">
        <v>0</v>
      </c>
      <c r="K20" s="79">
        <v>0</v>
      </c>
      <c r="L20" s="79">
        <v>0</v>
      </c>
      <c r="M20" s="79">
        <v>0</v>
      </c>
      <c r="N20" s="79">
        <v>0</v>
      </c>
    </row>
    <row r="21" spans="2:14" ht="21" x14ac:dyDescent="0.2">
      <c r="B21" s="30" t="s">
        <v>36</v>
      </c>
      <c r="C21" s="34">
        <v>0</v>
      </c>
      <c r="D21" s="34">
        <v>0</v>
      </c>
      <c r="E21" s="79">
        <v>0</v>
      </c>
      <c r="F21" s="34">
        <v>0</v>
      </c>
      <c r="G21" s="34">
        <v>0</v>
      </c>
      <c r="H21" s="79">
        <v>0</v>
      </c>
      <c r="I21" s="34">
        <v>0</v>
      </c>
      <c r="J21" s="34">
        <v>0</v>
      </c>
      <c r="K21" s="79">
        <v>0</v>
      </c>
      <c r="L21" s="79">
        <v>0</v>
      </c>
      <c r="M21" s="79">
        <v>0</v>
      </c>
      <c r="N21" s="79">
        <v>0</v>
      </c>
    </row>
    <row r="22" spans="2:14" ht="21" x14ac:dyDescent="0.2">
      <c r="B22" s="30" t="s">
        <v>37</v>
      </c>
      <c r="C22" s="34">
        <v>0</v>
      </c>
      <c r="D22" s="34">
        <v>0</v>
      </c>
      <c r="E22" s="79">
        <v>0</v>
      </c>
      <c r="F22" s="34">
        <v>0</v>
      </c>
      <c r="G22" s="34">
        <v>0</v>
      </c>
      <c r="H22" s="79">
        <v>0</v>
      </c>
      <c r="I22" s="34">
        <v>0</v>
      </c>
      <c r="J22" s="34">
        <v>0</v>
      </c>
      <c r="K22" s="79">
        <v>0</v>
      </c>
      <c r="L22" s="79">
        <v>0</v>
      </c>
      <c r="M22" s="79">
        <v>0</v>
      </c>
      <c r="N22" s="79">
        <v>0</v>
      </c>
    </row>
    <row r="23" spans="2:14" ht="21" x14ac:dyDescent="0.2">
      <c r="B23" s="30" t="s">
        <v>38</v>
      </c>
      <c r="C23" s="34">
        <v>0</v>
      </c>
      <c r="D23" s="34">
        <v>0</v>
      </c>
      <c r="E23" s="79">
        <v>0</v>
      </c>
      <c r="F23" s="34">
        <v>0</v>
      </c>
      <c r="G23" s="34">
        <v>0</v>
      </c>
      <c r="H23" s="79">
        <v>0</v>
      </c>
      <c r="I23" s="34">
        <v>0</v>
      </c>
      <c r="J23" s="34">
        <v>0</v>
      </c>
      <c r="K23" s="79">
        <v>0</v>
      </c>
      <c r="L23" s="79">
        <v>0</v>
      </c>
      <c r="M23" s="79">
        <v>0</v>
      </c>
      <c r="N23" s="79">
        <v>0</v>
      </c>
    </row>
    <row r="24" spans="2:14" ht="21" x14ac:dyDescent="0.2">
      <c r="B24" s="30" t="s">
        <v>39</v>
      </c>
      <c r="C24" s="34">
        <v>0</v>
      </c>
      <c r="D24" s="34">
        <v>0</v>
      </c>
      <c r="E24" s="79">
        <v>0</v>
      </c>
      <c r="F24" s="34">
        <v>0</v>
      </c>
      <c r="G24" s="34">
        <v>0</v>
      </c>
      <c r="H24" s="79">
        <v>0</v>
      </c>
      <c r="I24" s="34">
        <v>0</v>
      </c>
      <c r="J24" s="34">
        <v>0</v>
      </c>
      <c r="K24" s="79">
        <v>0</v>
      </c>
      <c r="L24" s="79">
        <v>0</v>
      </c>
      <c r="M24" s="79">
        <v>0</v>
      </c>
      <c r="N24" s="79">
        <v>0</v>
      </c>
    </row>
    <row r="25" spans="2:14" ht="21" x14ac:dyDescent="0.2">
      <c r="B25" s="30" t="s">
        <v>40</v>
      </c>
      <c r="C25" s="34">
        <v>0</v>
      </c>
      <c r="D25" s="34">
        <v>0</v>
      </c>
      <c r="E25" s="79">
        <v>0</v>
      </c>
      <c r="F25" s="34">
        <v>0</v>
      </c>
      <c r="G25" s="34">
        <v>0</v>
      </c>
      <c r="H25" s="79">
        <v>0</v>
      </c>
      <c r="I25" s="34">
        <v>0</v>
      </c>
      <c r="J25" s="34">
        <v>0</v>
      </c>
      <c r="K25" s="79">
        <v>0</v>
      </c>
      <c r="L25" s="79">
        <v>0</v>
      </c>
      <c r="M25" s="79">
        <v>0</v>
      </c>
      <c r="N25" s="79">
        <v>0</v>
      </c>
    </row>
    <row r="26" spans="2:14" ht="21" x14ac:dyDescent="0.2">
      <c r="B26" s="30" t="s">
        <v>41</v>
      </c>
      <c r="C26" s="34">
        <v>0</v>
      </c>
      <c r="D26" s="34">
        <v>0</v>
      </c>
      <c r="E26" s="79">
        <v>0</v>
      </c>
      <c r="F26" s="34">
        <v>0</v>
      </c>
      <c r="G26" s="34">
        <v>0</v>
      </c>
      <c r="H26" s="79">
        <v>0</v>
      </c>
      <c r="I26" s="34">
        <v>0</v>
      </c>
      <c r="J26" s="34">
        <v>0</v>
      </c>
      <c r="K26" s="79">
        <v>0</v>
      </c>
      <c r="L26" s="79">
        <v>0</v>
      </c>
      <c r="M26" s="79">
        <v>0</v>
      </c>
      <c r="N26" s="79">
        <v>0</v>
      </c>
    </row>
    <row r="27" spans="2:14" ht="21.75" thickBot="1" x14ac:dyDescent="0.25">
      <c r="B27" s="212" t="s">
        <v>42</v>
      </c>
      <c r="C27" s="34">
        <v>0</v>
      </c>
      <c r="D27" s="34">
        <v>0</v>
      </c>
      <c r="E27" s="79">
        <v>0</v>
      </c>
      <c r="F27" s="34">
        <v>0</v>
      </c>
      <c r="G27" s="34">
        <v>0</v>
      </c>
      <c r="H27" s="79">
        <v>0</v>
      </c>
      <c r="I27" s="34">
        <v>0</v>
      </c>
      <c r="J27" s="34">
        <v>0</v>
      </c>
      <c r="K27" s="79">
        <v>0</v>
      </c>
      <c r="L27" s="79">
        <v>0</v>
      </c>
      <c r="M27" s="79">
        <v>0</v>
      </c>
      <c r="N27" s="79">
        <v>0</v>
      </c>
    </row>
    <row r="28" spans="2:14" ht="21.75" thickBot="1" x14ac:dyDescent="0.25">
      <c r="B28" s="16" t="s">
        <v>11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</row>
    <row r="29" spans="2:14" ht="15" thickBot="1" x14ac:dyDescent="0.25"/>
    <row r="30" spans="2:14" ht="21" x14ac:dyDescent="0.2">
      <c r="B30" s="306" t="s">
        <v>111</v>
      </c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8"/>
    </row>
    <row r="31" spans="2:14" ht="21.75" thickBot="1" x14ac:dyDescent="0.25">
      <c r="B31" s="309" t="s">
        <v>81</v>
      </c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1"/>
    </row>
    <row r="32" spans="2:14" ht="21" x14ac:dyDescent="0.2">
      <c r="B32" s="312" t="s">
        <v>17</v>
      </c>
      <c r="C32" s="306" t="s">
        <v>18</v>
      </c>
      <c r="D32" s="307"/>
      <c r="E32" s="314" t="s">
        <v>1</v>
      </c>
      <c r="F32" s="316" t="s">
        <v>19</v>
      </c>
      <c r="G32" s="307"/>
      <c r="H32" s="317" t="s">
        <v>3</v>
      </c>
      <c r="I32" s="312" t="s">
        <v>20</v>
      </c>
      <c r="J32" s="316"/>
      <c r="K32" s="314" t="s">
        <v>5</v>
      </c>
      <c r="L32" s="306" t="s">
        <v>6</v>
      </c>
      <c r="M32" s="307" t="s">
        <v>7</v>
      </c>
      <c r="N32" s="308" t="s">
        <v>8</v>
      </c>
    </row>
    <row r="33" spans="2:14" ht="21.75" thickBot="1" x14ac:dyDescent="0.25">
      <c r="B33" s="313"/>
      <c r="C33" s="205" t="s">
        <v>9</v>
      </c>
      <c r="D33" s="206" t="s">
        <v>10</v>
      </c>
      <c r="E33" s="315"/>
      <c r="F33" s="1" t="s">
        <v>9</v>
      </c>
      <c r="G33" s="206" t="s">
        <v>10</v>
      </c>
      <c r="H33" s="318"/>
      <c r="I33" s="205" t="s">
        <v>9</v>
      </c>
      <c r="J33" s="206" t="s">
        <v>10</v>
      </c>
      <c r="K33" s="315"/>
      <c r="L33" s="319"/>
      <c r="M33" s="320"/>
      <c r="N33" s="321"/>
    </row>
    <row r="34" spans="2:14" ht="21" x14ac:dyDescent="0.2">
      <c r="B34" s="204" t="s">
        <v>21</v>
      </c>
      <c r="C34" s="34">
        <f>'خانه بهداشت غیرضمیمه ایرانی'!C7</f>
        <v>8</v>
      </c>
      <c r="D34" s="34">
        <f>'خانه بهداشت غیرضمیمه ایرانی'!D7</f>
        <v>5</v>
      </c>
      <c r="E34" s="79">
        <f>D34+C34</f>
        <v>13</v>
      </c>
      <c r="F34" s="79">
        <f>'خانه بهداشت غیرضمیمه ایرانی'!F7</f>
        <v>1</v>
      </c>
      <c r="G34" s="79">
        <f>'خانه بهداشت غیرضمیمه ایرانی'!G7</f>
        <v>1</v>
      </c>
      <c r="H34" s="79">
        <f t="shared" ref="H34:H49" si="0">G34+F34</f>
        <v>2</v>
      </c>
      <c r="I34" s="34">
        <v>0</v>
      </c>
      <c r="J34" s="34">
        <v>0</v>
      </c>
      <c r="K34" s="79">
        <v>0</v>
      </c>
      <c r="L34" s="79">
        <f>C34+F34</f>
        <v>9</v>
      </c>
      <c r="M34" s="79">
        <f t="shared" ref="M34:N34" si="1">D34+G34</f>
        <v>6</v>
      </c>
      <c r="N34" s="79">
        <f t="shared" si="1"/>
        <v>15</v>
      </c>
    </row>
    <row r="35" spans="2:14" ht="21" x14ac:dyDescent="0.2">
      <c r="B35" s="30" t="s">
        <v>22</v>
      </c>
      <c r="C35" s="34">
        <f>'خانه بهداشت غیرضمیمه ایرانی'!C8</f>
        <v>71</v>
      </c>
      <c r="D35" s="34">
        <f>'خانه بهداشت غیرضمیمه ایرانی'!D8</f>
        <v>59</v>
      </c>
      <c r="E35" s="79">
        <f t="shared" ref="E35:H56" si="2">D35+C35</f>
        <v>130</v>
      </c>
      <c r="F35" s="79">
        <f>'خانه بهداشت غیرضمیمه ایرانی'!F8</f>
        <v>5</v>
      </c>
      <c r="G35" s="79">
        <f>'خانه بهداشت غیرضمیمه ایرانی'!G8</f>
        <v>6</v>
      </c>
      <c r="H35" s="79">
        <f t="shared" si="0"/>
        <v>11</v>
      </c>
      <c r="I35" s="34">
        <v>0</v>
      </c>
      <c r="J35" s="34">
        <v>0</v>
      </c>
      <c r="K35" s="79">
        <v>0</v>
      </c>
      <c r="L35" s="79">
        <f t="shared" ref="L35:L56" si="3">C35+F35</f>
        <v>76</v>
      </c>
      <c r="M35" s="79">
        <f t="shared" ref="M35:M56" si="4">D35+G35</f>
        <v>65</v>
      </c>
      <c r="N35" s="79">
        <f t="shared" ref="N35:N56" si="5">E35+H35</f>
        <v>141</v>
      </c>
    </row>
    <row r="36" spans="2:14" ht="21" x14ac:dyDescent="0.2">
      <c r="B36" s="30" t="s">
        <v>23</v>
      </c>
      <c r="C36" s="34">
        <f>'خانه بهداشت غیرضمیمه ایرانی'!C9</f>
        <v>371</v>
      </c>
      <c r="D36" s="34">
        <f>'خانه بهداشت غیرضمیمه ایرانی'!D9</f>
        <v>354</v>
      </c>
      <c r="E36" s="79">
        <f t="shared" si="2"/>
        <v>725</v>
      </c>
      <c r="F36" s="79">
        <f>'خانه بهداشت غیرضمیمه ایرانی'!F9</f>
        <v>34</v>
      </c>
      <c r="G36" s="79">
        <f>'خانه بهداشت غیرضمیمه ایرانی'!G9</f>
        <v>21</v>
      </c>
      <c r="H36" s="79">
        <f t="shared" si="0"/>
        <v>55</v>
      </c>
      <c r="I36" s="34">
        <v>0</v>
      </c>
      <c r="J36" s="34">
        <v>0</v>
      </c>
      <c r="K36" s="79">
        <v>0</v>
      </c>
      <c r="L36" s="79">
        <f t="shared" si="3"/>
        <v>405</v>
      </c>
      <c r="M36" s="79">
        <f t="shared" si="4"/>
        <v>375</v>
      </c>
      <c r="N36" s="79">
        <f t="shared" si="5"/>
        <v>780</v>
      </c>
    </row>
    <row r="37" spans="2:14" ht="21" x14ac:dyDescent="0.2">
      <c r="B37" s="30" t="s">
        <v>24</v>
      </c>
      <c r="C37" s="34">
        <f>'خانه بهداشت غیرضمیمه ایرانی'!C10</f>
        <v>243</v>
      </c>
      <c r="D37" s="34">
        <f>'خانه بهداشت غیرضمیمه ایرانی'!D10</f>
        <v>233</v>
      </c>
      <c r="E37" s="79">
        <f t="shared" si="2"/>
        <v>476</v>
      </c>
      <c r="F37" s="79">
        <f>'خانه بهداشت غیرضمیمه ایرانی'!F10</f>
        <v>16</v>
      </c>
      <c r="G37" s="79">
        <f>'خانه بهداشت غیرضمیمه ایرانی'!G10</f>
        <v>13</v>
      </c>
      <c r="H37" s="79">
        <f t="shared" si="0"/>
        <v>29</v>
      </c>
      <c r="I37" s="34">
        <v>0</v>
      </c>
      <c r="J37" s="34">
        <v>0</v>
      </c>
      <c r="K37" s="79">
        <v>0</v>
      </c>
      <c r="L37" s="79">
        <f t="shared" si="3"/>
        <v>259</v>
      </c>
      <c r="M37" s="79">
        <f t="shared" si="4"/>
        <v>246</v>
      </c>
      <c r="N37" s="79">
        <f t="shared" si="5"/>
        <v>505</v>
      </c>
    </row>
    <row r="38" spans="2:14" ht="21" x14ac:dyDescent="0.2">
      <c r="B38" s="30" t="s">
        <v>25</v>
      </c>
      <c r="C38" s="34">
        <f>'خانه بهداشت غیرضمیمه ایرانی'!C11</f>
        <v>377</v>
      </c>
      <c r="D38" s="34">
        <f>'خانه بهداشت غیرضمیمه ایرانی'!D11</f>
        <v>394</v>
      </c>
      <c r="E38" s="79">
        <f t="shared" si="2"/>
        <v>771</v>
      </c>
      <c r="F38" s="79">
        <f>'خانه بهداشت غیرضمیمه ایرانی'!F11</f>
        <v>28</v>
      </c>
      <c r="G38" s="79">
        <f>'خانه بهداشت غیرضمیمه ایرانی'!G11</f>
        <v>32</v>
      </c>
      <c r="H38" s="79">
        <f t="shared" si="0"/>
        <v>60</v>
      </c>
      <c r="I38" s="34">
        <v>0</v>
      </c>
      <c r="J38" s="34">
        <v>0</v>
      </c>
      <c r="K38" s="79">
        <v>0</v>
      </c>
      <c r="L38" s="79">
        <f t="shared" si="3"/>
        <v>405</v>
      </c>
      <c r="M38" s="79">
        <f t="shared" si="4"/>
        <v>426</v>
      </c>
      <c r="N38" s="79">
        <f t="shared" si="5"/>
        <v>831</v>
      </c>
    </row>
    <row r="39" spans="2:14" ht="21" x14ac:dyDescent="0.2">
      <c r="B39" s="30" t="s">
        <v>26</v>
      </c>
      <c r="C39" s="34">
        <f>'خانه بهداشت غیرضمیمه ایرانی'!C12</f>
        <v>543</v>
      </c>
      <c r="D39" s="34">
        <f>'خانه بهداشت غیرضمیمه ایرانی'!D12</f>
        <v>529</v>
      </c>
      <c r="E39" s="79">
        <f t="shared" si="2"/>
        <v>1072</v>
      </c>
      <c r="F39" s="79">
        <f>'خانه بهداشت غیرضمیمه ایرانی'!F12</f>
        <v>31</v>
      </c>
      <c r="G39" s="79">
        <f>'خانه بهداشت غیرضمیمه ایرانی'!G12</f>
        <v>25</v>
      </c>
      <c r="H39" s="79">
        <f t="shared" si="0"/>
        <v>56</v>
      </c>
      <c r="I39" s="34">
        <v>0</v>
      </c>
      <c r="J39" s="34">
        <v>0</v>
      </c>
      <c r="K39" s="79">
        <v>0</v>
      </c>
      <c r="L39" s="79">
        <f t="shared" si="3"/>
        <v>574</v>
      </c>
      <c r="M39" s="79">
        <f t="shared" si="4"/>
        <v>554</v>
      </c>
      <c r="N39" s="79">
        <f t="shared" si="5"/>
        <v>1128</v>
      </c>
    </row>
    <row r="40" spans="2:14" ht="21" x14ac:dyDescent="0.2">
      <c r="B40" s="30" t="s">
        <v>27</v>
      </c>
      <c r="C40" s="34">
        <f>'خانه بهداشت غیرضمیمه ایرانی'!C13</f>
        <v>356</v>
      </c>
      <c r="D40" s="34">
        <f>'خانه بهداشت غیرضمیمه ایرانی'!D13</f>
        <v>293</v>
      </c>
      <c r="E40" s="79">
        <f t="shared" si="2"/>
        <v>649</v>
      </c>
      <c r="F40" s="79">
        <f>'خانه بهداشت غیرضمیمه ایرانی'!F13</f>
        <v>16</v>
      </c>
      <c r="G40" s="79">
        <f>'خانه بهداشت غیرضمیمه ایرانی'!G13</f>
        <v>17</v>
      </c>
      <c r="H40" s="79">
        <f t="shared" si="0"/>
        <v>33</v>
      </c>
      <c r="I40" s="34">
        <v>0</v>
      </c>
      <c r="J40" s="34">
        <v>0</v>
      </c>
      <c r="K40" s="79">
        <v>0</v>
      </c>
      <c r="L40" s="79">
        <f t="shared" si="3"/>
        <v>372</v>
      </c>
      <c r="M40" s="79">
        <f t="shared" si="4"/>
        <v>310</v>
      </c>
      <c r="N40" s="79">
        <f t="shared" si="5"/>
        <v>682</v>
      </c>
    </row>
    <row r="41" spans="2:14" ht="21" x14ac:dyDescent="0.2">
      <c r="B41" s="30" t="s">
        <v>28</v>
      </c>
      <c r="C41" s="34">
        <f>'خانه بهداشت غیرضمیمه ایرانی'!C14</f>
        <v>188</v>
      </c>
      <c r="D41" s="34">
        <f>'خانه بهداشت غیرضمیمه ایرانی'!D14</f>
        <v>158</v>
      </c>
      <c r="E41" s="79">
        <f t="shared" si="2"/>
        <v>346</v>
      </c>
      <c r="F41" s="79">
        <f>'خانه بهداشت غیرضمیمه ایرانی'!F14</f>
        <v>15</v>
      </c>
      <c r="G41" s="79">
        <f>'خانه بهداشت غیرضمیمه ایرانی'!G14</f>
        <v>7</v>
      </c>
      <c r="H41" s="79">
        <f t="shared" si="0"/>
        <v>22</v>
      </c>
      <c r="I41" s="34">
        <v>0</v>
      </c>
      <c r="J41" s="34">
        <v>0</v>
      </c>
      <c r="K41" s="79">
        <v>0</v>
      </c>
      <c r="L41" s="79">
        <f t="shared" si="3"/>
        <v>203</v>
      </c>
      <c r="M41" s="79">
        <f t="shared" si="4"/>
        <v>165</v>
      </c>
      <c r="N41" s="79">
        <f t="shared" si="5"/>
        <v>368</v>
      </c>
    </row>
    <row r="42" spans="2:14" ht="21" x14ac:dyDescent="0.2">
      <c r="B42" s="30" t="s">
        <v>29</v>
      </c>
      <c r="C42" s="34">
        <f>'خانه بهداشت غیرضمیمه ایرانی'!C15</f>
        <v>433</v>
      </c>
      <c r="D42" s="34">
        <f>'خانه بهداشت غیرضمیمه ایرانی'!D15</f>
        <v>371</v>
      </c>
      <c r="E42" s="79">
        <f t="shared" si="2"/>
        <v>804</v>
      </c>
      <c r="F42" s="79">
        <f>'خانه بهداشت غیرضمیمه ایرانی'!F15</f>
        <v>21</v>
      </c>
      <c r="G42" s="79">
        <f>'خانه بهداشت غیرضمیمه ایرانی'!G15</f>
        <v>23</v>
      </c>
      <c r="H42" s="79">
        <f t="shared" si="0"/>
        <v>44</v>
      </c>
      <c r="I42" s="34">
        <v>0</v>
      </c>
      <c r="J42" s="34">
        <v>0</v>
      </c>
      <c r="K42" s="79">
        <v>0</v>
      </c>
      <c r="L42" s="79">
        <f t="shared" si="3"/>
        <v>454</v>
      </c>
      <c r="M42" s="79">
        <f t="shared" si="4"/>
        <v>394</v>
      </c>
      <c r="N42" s="79">
        <f t="shared" si="5"/>
        <v>848</v>
      </c>
    </row>
    <row r="43" spans="2:14" ht="21" x14ac:dyDescent="0.2">
      <c r="B43" s="30" t="s">
        <v>30</v>
      </c>
      <c r="C43" s="34">
        <f>'خانه بهداشت غیرضمیمه ایرانی'!C16</f>
        <v>458</v>
      </c>
      <c r="D43" s="34">
        <f>'خانه بهداشت غیرضمیمه ایرانی'!D16</f>
        <v>420</v>
      </c>
      <c r="E43" s="79">
        <f t="shared" si="2"/>
        <v>878</v>
      </c>
      <c r="F43" s="79">
        <f>'خانه بهداشت غیرضمیمه ایرانی'!F16</f>
        <v>21</v>
      </c>
      <c r="G43" s="79">
        <f>'خانه بهداشت غیرضمیمه ایرانی'!G16</f>
        <v>20</v>
      </c>
      <c r="H43" s="79">
        <f t="shared" si="0"/>
        <v>41</v>
      </c>
      <c r="I43" s="34">
        <v>0</v>
      </c>
      <c r="J43" s="34">
        <v>0</v>
      </c>
      <c r="K43" s="79">
        <v>0</v>
      </c>
      <c r="L43" s="79">
        <f t="shared" si="3"/>
        <v>479</v>
      </c>
      <c r="M43" s="79">
        <f t="shared" si="4"/>
        <v>440</v>
      </c>
      <c r="N43" s="79">
        <f t="shared" si="5"/>
        <v>919</v>
      </c>
    </row>
    <row r="44" spans="2:14" ht="21" x14ac:dyDescent="0.2">
      <c r="B44" s="30" t="s">
        <v>31</v>
      </c>
      <c r="C44" s="34">
        <f>'خانه بهداشت غیرضمیمه ایرانی'!C17</f>
        <v>585</v>
      </c>
      <c r="D44" s="34">
        <f>'خانه بهداشت غیرضمیمه ایرانی'!D17</f>
        <v>538</v>
      </c>
      <c r="E44" s="79">
        <f t="shared" si="2"/>
        <v>1123</v>
      </c>
      <c r="F44" s="79">
        <f>'خانه بهداشت غیرضمیمه ایرانی'!F17</f>
        <v>47</v>
      </c>
      <c r="G44" s="79">
        <f>'خانه بهداشت غیرضمیمه ایرانی'!G17</f>
        <v>28</v>
      </c>
      <c r="H44" s="79">
        <f t="shared" si="0"/>
        <v>75</v>
      </c>
      <c r="I44" s="34">
        <v>0</v>
      </c>
      <c r="J44" s="34">
        <v>0</v>
      </c>
      <c r="K44" s="79">
        <v>0</v>
      </c>
      <c r="L44" s="79">
        <f t="shared" si="3"/>
        <v>632</v>
      </c>
      <c r="M44" s="79">
        <f t="shared" si="4"/>
        <v>566</v>
      </c>
      <c r="N44" s="79">
        <f t="shared" si="5"/>
        <v>1198</v>
      </c>
    </row>
    <row r="45" spans="2:14" ht="21" x14ac:dyDescent="0.2">
      <c r="B45" s="30" t="s">
        <v>32</v>
      </c>
      <c r="C45" s="34">
        <f>'خانه بهداشت غیرضمیمه ایرانی'!C18</f>
        <v>734</v>
      </c>
      <c r="D45" s="34">
        <f>'خانه بهداشت غیرضمیمه ایرانی'!D18</f>
        <v>682</v>
      </c>
      <c r="E45" s="79">
        <f t="shared" si="2"/>
        <v>1416</v>
      </c>
      <c r="F45" s="79">
        <f>'خانه بهداشت غیرضمیمه ایرانی'!F18</f>
        <v>37</v>
      </c>
      <c r="G45" s="79">
        <f>'خانه بهداشت غیرضمیمه ایرانی'!G18</f>
        <v>29</v>
      </c>
      <c r="H45" s="79">
        <f t="shared" si="0"/>
        <v>66</v>
      </c>
      <c r="I45" s="34">
        <v>0</v>
      </c>
      <c r="J45" s="34">
        <v>0</v>
      </c>
      <c r="K45" s="79">
        <v>0</v>
      </c>
      <c r="L45" s="79">
        <f t="shared" si="3"/>
        <v>771</v>
      </c>
      <c r="M45" s="79">
        <f t="shared" si="4"/>
        <v>711</v>
      </c>
      <c r="N45" s="79">
        <f t="shared" si="5"/>
        <v>1482</v>
      </c>
    </row>
    <row r="46" spans="2:14" ht="21" x14ac:dyDescent="0.2">
      <c r="B46" s="30" t="s">
        <v>33</v>
      </c>
      <c r="C46" s="34">
        <f>'خانه بهداشت غیرضمیمه ایرانی'!C19</f>
        <v>623</v>
      </c>
      <c r="D46" s="34">
        <f>'خانه بهداشت غیرضمیمه ایرانی'!D19</f>
        <v>583</v>
      </c>
      <c r="E46" s="79">
        <f t="shared" si="2"/>
        <v>1206</v>
      </c>
      <c r="F46" s="79">
        <f>'خانه بهداشت غیرضمیمه ایرانی'!F19</f>
        <v>29</v>
      </c>
      <c r="G46" s="79">
        <f>'خانه بهداشت غیرضمیمه ایرانی'!G19</f>
        <v>35</v>
      </c>
      <c r="H46" s="79">
        <f t="shared" si="0"/>
        <v>64</v>
      </c>
      <c r="I46" s="34">
        <v>0</v>
      </c>
      <c r="J46" s="34">
        <v>0</v>
      </c>
      <c r="K46" s="79">
        <v>0</v>
      </c>
      <c r="L46" s="79">
        <f t="shared" si="3"/>
        <v>652</v>
      </c>
      <c r="M46" s="79">
        <f t="shared" si="4"/>
        <v>618</v>
      </c>
      <c r="N46" s="79">
        <f t="shared" si="5"/>
        <v>1270</v>
      </c>
    </row>
    <row r="47" spans="2:14" ht="21" x14ac:dyDescent="0.2">
      <c r="B47" s="30" t="s">
        <v>34</v>
      </c>
      <c r="C47" s="34">
        <f>'خانه بهداشت غیرضمیمه ایرانی'!C20</f>
        <v>582</v>
      </c>
      <c r="D47" s="34">
        <f>'خانه بهداشت غیرضمیمه ایرانی'!D20</f>
        <v>500</v>
      </c>
      <c r="E47" s="79">
        <f t="shared" si="2"/>
        <v>1082</v>
      </c>
      <c r="F47" s="79">
        <f>'خانه بهداشت غیرضمیمه ایرانی'!F20</f>
        <v>30</v>
      </c>
      <c r="G47" s="79">
        <f>'خانه بهداشت غیرضمیمه ایرانی'!G20</f>
        <v>27</v>
      </c>
      <c r="H47" s="79">
        <f t="shared" si="0"/>
        <v>57</v>
      </c>
      <c r="I47" s="34">
        <v>0</v>
      </c>
      <c r="J47" s="34">
        <v>0</v>
      </c>
      <c r="K47" s="79">
        <v>0</v>
      </c>
      <c r="L47" s="79">
        <f t="shared" si="3"/>
        <v>612</v>
      </c>
      <c r="M47" s="79">
        <f t="shared" si="4"/>
        <v>527</v>
      </c>
      <c r="N47" s="79">
        <f t="shared" si="5"/>
        <v>1139</v>
      </c>
    </row>
    <row r="48" spans="2:14" ht="21" x14ac:dyDescent="0.2">
      <c r="B48" s="30" t="s">
        <v>35</v>
      </c>
      <c r="C48" s="34">
        <f>'خانه بهداشت غیرضمیمه ایرانی'!C21</f>
        <v>520</v>
      </c>
      <c r="D48" s="34">
        <f>'خانه بهداشت غیرضمیمه ایرانی'!D21</f>
        <v>452</v>
      </c>
      <c r="E48" s="79">
        <f t="shared" si="2"/>
        <v>972</v>
      </c>
      <c r="F48" s="79">
        <f>'خانه بهداشت غیرضمیمه ایرانی'!F21</f>
        <v>21</v>
      </c>
      <c r="G48" s="79">
        <f>'خانه بهداشت غیرضمیمه ایرانی'!G21</f>
        <v>22</v>
      </c>
      <c r="H48" s="79">
        <f t="shared" si="0"/>
        <v>43</v>
      </c>
      <c r="I48" s="34">
        <v>0</v>
      </c>
      <c r="J48" s="34">
        <v>0</v>
      </c>
      <c r="K48" s="79">
        <v>0</v>
      </c>
      <c r="L48" s="79">
        <f t="shared" si="3"/>
        <v>541</v>
      </c>
      <c r="M48" s="79">
        <f t="shared" si="4"/>
        <v>474</v>
      </c>
      <c r="N48" s="79">
        <f t="shared" si="5"/>
        <v>1015</v>
      </c>
    </row>
    <row r="49" spans="2:14" ht="21" x14ac:dyDescent="0.2">
      <c r="B49" s="30" t="s">
        <v>36</v>
      </c>
      <c r="C49" s="34">
        <f>'خانه بهداشت غیرضمیمه ایرانی'!C22</f>
        <v>410</v>
      </c>
      <c r="D49" s="34">
        <f>'خانه بهداشت غیرضمیمه ایرانی'!D22</f>
        <v>381</v>
      </c>
      <c r="E49" s="79">
        <f t="shared" si="2"/>
        <v>791</v>
      </c>
      <c r="F49" s="79">
        <f>'خانه بهداشت غیرضمیمه ایرانی'!F22</f>
        <v>23</v>
      </c>
      <c r="G49" s="79">
        <f>'خانه بهداشت غیرضمیمه ایرانی'!G22</f>
        <v>22</v>
      </c>
      <c r="H49" s="79">
        <f t="shared" si="0"/>
        <v>45</v>
      </c>
      <c r="I49" s="34">
        <v>0</v>
      </c>
      <c r="J49" s="34">
        <v>0</v>
      </c>
      <c r="K49" s="79">
        <v>0</v>
      </c>
      <c r="L49" s="79">
        <f t="shared" si="3"/>
        <v>433</v>
      </c>
      <c r="M49" s="79">
        <f t="shared" si="4"/>
        <v>403</v>
      </c>
      <c r="N49" s="79">
        <f t="shared" si="5"/>
        <v>836</v>
      </c>
    </row>
    <row r="50" spans="2:14" ht="21" x14ac:dyDescent="0.2">
      <c r="B50" s="30" t="s">
        <v>37</v>
      </c>
      <c r="C50" s="34">
        <f>'خانه بهداشت غیرضمیمه ایرانی'!C23</f>
        <v>273</v>
      </c>
      <c r="D50" s="34">
        <f>'خانه بهداشت غیرضمیمه ایرانی'!D23</f>
        <v>282</v>
      </c>
      <c r="E50" s="79">
        <f t="shared" si="2"/>
        <v>555</v>
      </c>
      <c r="F50" s="79">
        <f>'خانه بهداشت غیرضمیمه ایرانی'!F23</f>
        <v>16</v>
      </c>
      <c r="G50" s="79">
        <f>'خانه بهداشت غیرضمیمه ایرانی'!G23</f>
        <v>16</v>
      </c>
      <c r="H50" s="79">
        <f t="shared" si="2"/>
        <v>32</v>
      </c>
      <c r="I50" s="34">
        <v>0</v>
      </c>
      <c r="J50" s="34">
        <v>0</v>
      </c>
      <c r="K50" s="79">
        <v>0</v>
      </c>
      <c r="L50" s="79">
        <f t="shared" si="3"/>
        <v>289</v>
      </c>
      <c r="M50" s="79">
        <f t="shared" si="4"/>
        <v>298</v>
      </c>
      <c r="N50" s="79">
        <f t="shared" si="5"/>
        <v>587</v>
      </c>
    </row>
    <row r="51" spans="2:14" ht="21" x14ac:dyDescent="0.2">
      <c r="B51" s="30" t="s">
        <v>38</v>
      </c>
      <c r="C51" s="34">
        <f>'خانه بهداشت غیرضمیمه ایرانی'!C24</f>
        <v>185</v>
      </c>
      <c r="D51" s="34">
        <f>'خانه بهداشت غیرضمیمه ایرانی'!D24</f>
        <v>194</v>
      </c>
      <c r="E51" s="79">
        <f t="shared" si="2"/>
        <v>379</v>
      </c>
      <c r="F51" s="79">
        <f>'خانه بهداشت غیرضمیمه ایرانی'!F24</f>
        <v>13</v>
      </c>
      <c r="G51" s="79">
        <f>'خانه بهداشت غیرضمیمه ایرانی'!G24</f>
        <v>14</v>
      </c>
      <c r="H51" s="79">
        <f t="shared" si="2"/>
        <v>27</v>
      </c>
      <c r="I51" s="34">
        <v>0</v>
      </c>
      <c r="J51" s="34">
        <v>0</v>
      </c>
      <c r="K51" s="79">
        <v>0</v>
      </c>
      <c r="L51" s="79">
        <f t="shared" si="3"/>
        <v>198</v>
      </c>
      <c r="M51" s="79">
        <f t="shared" si="4"/>
        <v>208</v>
      </c>
      <c r="N51" s="79">
        <f t="shared" si="5"/>
        <v>406</v>
      </c>
    </row>
    <row r="52" spans="2:14" ht="21" x14ac:dyDescent="0.2">
      <c r="B52" s="30" t="s">
        <v>39</v>
      </c>
      <c r="C52" s="34">
        <f>'خانه بهداشت غیرضمیمه ایرانی'!C25</f>
        <v>112</v>
      </c>
      <c r="D52" s="34">
        <f>'خانه بهداشت غیرضمیمه ایرانی'!D25</f>
        <v>164</v>
      </c>
      <c r="E52" s="79">
        <f t="shared" si="2"/>
        <v>276</v>
      </c>
      <c r="F52" s="79">
        <f>'خانه بهداشت غیرضمیمه ایرانی'!F25</f>
        <v>9</v>
      </c>
      <c r="G52" s="79">
        <f>'خانه بهداشت غیرضمیمه ایرانی'!G25</f>
        <v>7</v>
      </c>
      <c r="H52" s="79">
        <f t="shared" si="2"/>
        <v>16</v>
      </c>
      <c r="I52" s="34">
        <v>0</v>
      </c>
      <c r="J52" s="34">
        <v>0</v>
      </c>
      <c r="K52" s="79">
        <v>0</v>
      </c>
      <c r="L52" s="79">
        <f t="shared" si="3"/>
        <v>121</v>
      </c>
      <c r="M52" s="79">
        <f t="shared" si="4"/>
        <v>171</v>
      </c>
      <c r="N52" s="79">
        <f t="shared" si="5"/>
        <v>292</v>
      </c>
    </row>
    <row r="53" spans="2:14" ht="21" x14ac:dyDescent="0.2">
      <c r="B53" s="30" t="s">
        <v>40</v>
      </c>
      <c r="C53" s="34">
        <f>'خانه بهداشت غیرضمیمه ایرانی'!C26</f>
        <v>72</v>
      </c>
      <c r="D53" s="34">
        <f>'خانه بهداشت غیرضمیمه ایرانی'!D26</f>
        <v>111</v>
      </c>
      <c r="E53" s="79">
        <f t="shared" si="2"/>
        <v>183</v>
      </c>
      <c r="F53" s="79">
        <f>'خانه بهداشت غیرضمیمه ایرانی'!F26</f>
        <v>5</v>
      </c>
      <c r="G53" s="79">
        <f>'خانه بهداشت غیرضمیمه ایرانی'!G26</f>
        <v>5</v>
      </c>
      <c r="H53" s="79">
        <f t="shared" si="2"/>
        <v>10</v>
      </c>
      <c r="I53" s="34">
        <v>0</v>
      </c>
      <c r="J53" s="34">
        <v>0</v>
      </c>
      <c r="K53" s="79">
        <v>0</v>
      </c>
      <c r="L53" s="79">
        <f t="shared" si="3"/>
        <v>77</v>
      </c>
      <c r="M53" s="79">
        <f t="shared" si="4"/>
        <v>116</v>
      </c>
      <c r="N53" s="79">
        <f t="shared" si="5"/>
        <v>193</v>
      </c>
    </row>
    <row r="54" spans="2:14" ht="21" x14ac:dyDescent="0.2">
      <c r="B54" s="30" t="s">
        <v>41</v>
      </c>
      <c r="C54" s="34">
        <f>'خانه بهداشت غیرضمیمه ایرانی'!C27</f>
        <v>78</v>
      </c>
      <c r="D54" s="34">
        <f>'خانه بهداشت غیرضمیمه ایرانی'!D27</f>
        <v>59</v>
      </c>
      <c r="E54" s="79">
        <f t="shared" si="2"/>
        <v>137</v>
      </c>
      <c r="F54" s="79">
        <f>'خانه بهداشت غیرضمیمه ایرانی'!F27</f>
        <v>5</v>
      </c>
      <c r="G54" s="79">
        <f>'خانه بهداشت غیرضمیمه ایرانی'!G27</f>
        <v>6</v>
      </c>
      <c r="H54" s="79">
        <f t="shared" si="2"/>
        <v>11</v>
      </c>
      <c r="I54" s="34">
        <v>0</v>
      </c>
      <c r="J54" s="34">
        <v>0</v>
      </c>
      <c r="K54" s="79">
        <v>0</v>
      </c>
      <c r="L54" s="79">
        <f t="shared" si="3"/>
        <v>83</v>
      </c>
      <c r="M54" s="79">
        <f t="shared" si="4"/>
        <v>65</v>
      </c>
      <c r="N54" s="79">
        <f t="shared" si="5"/>
        <v>148</v>
      </c>
    </row>
    <row r="55" spans="2:14" ht="21.75" thickBot="1" x14ac:dyDescent="0.25">
      <c r="B55" s="212" t="s">
        <v>42</v>
      </c>
      <c r="C55" s="34">
        <f>'خانه بهداشت غیرضمیمه ایرانی'!C28</f>
        <v>92</v>
      </c>
      <c r="D55" s="34">
        <f>'خانه بهداشت غیرضمیمه ایرانی'!D28</f>
        <v>98</v>
      </c>
      <c r="E55" s="79">
        <f t="shared" si="2"/>
        <v>190</v>
      </c>
      <c r="F55" s="79">
        <f>'خانه بهداشت غیرضمیمه ایرانی'!F28</f>
        <v>7</v>
      </c>
      <c r="G55" s="79">
        <f>'خانه بهداشت غیرضمیمه ایرانی'!G28</f>
        <v>8</v>
      </c>
      <c r="H55" s="79">
        <f t="shared" si="2"/>
        <v>15</v>
      </c>
      <c r="I55" s="34">
        <v>0</v>
      </c>
      <c r="J55" s="34">
        <v>0</v>
      </c>
      <c r="K55" s="79">
        <v>0</v>
      </c>
      <c r="L55" s="79">
        <f t="shared" si="3"/>
        <v>99</v>
      </c>
      <c r="M55" s="79">
        <f t="shared" si="4"/>
        <v>106</v>
      </c>
      <c r="N55" s="79">
        <f t="shared" si="5"/>
        <v>205</v>
      </c>
    </row>
    <row r="56" spans="2:14" ht="21.75" thickBot="1" x14ac:dyDescent="0.25">
      <c r="B56" s="16" t="s">
        <v>11</v>
      </c>
      <c r="C56" s="34">
        <f>'خانه بهداشت غیرضمیمه ایرانی'!C29</f>
        <v>7314</v>
      </c>
      <c r="D56" s="34">
        <f>'خانه بهداشت غیرضمیمه ایرانی'!D29</f>
        <v>6860</v>
      </c>
      <c r="E56" s="79">
        <f t="shared" si="2"/>
        <v>14174</v>
      </c>
      <c r="F56" s="79">
        <f>'خانه بهداشت غیرضمیمه ایرانی'!F29</f>
        <v>430</v>
      </c>
      <c r="G56" s="79">
        <f>'خانه بهداشت غیرضمیمه ایرانی'!G29</f>
        <v>384</v>
      </c>
      <c r="H56" s="79">
        <f t="shared" si="2"/>
        <v>814</v>
      </c>
      <c r="I56" s="79">
        <v>0</v>
      </c>
      <c r="J56" s="79">
        <v>0</v>
      </c>
      <c r="K56" s="79">
        <v>0</v>
      </c>
      <c r="L56" s="79">
        <f t="shared" si="3"/>
        <v>7744</v>
      </c>
      <c r="M56" s="79">
        <f t="shared" si="4"/>
        <v>7244</v>
      </c>
      <c r="N56" s="79">
        <f t="shared" si="5"/>
        <v>14988</v>
      </c>
    </row>
    <row r="57" spans="2:14" ht="15" thickBot="1" x14ac:dyDescent="0.25"/>
    <row r="58" spans="2:14" ht="21" x14ac:dyDescent="0.2">
      <c r="B58" s="306" t="s">
        <v>111</v>
      </c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8"/>
    </row>
    <row r="59" spans="2:14" ht="21.75" thickBot="1" x14ac:dyDescent="0.25">
      <c r="B59" s="309" t="s">
        <v>47</v>
      </c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1"/>
    </row>
    <row r="60" spans="2:14" ht="21" x14ac:dyDescent="0.2">
      <c r="B60" s="312" t="s">
        <v>17</v>
      </c>
      <c r="C60" s="306" t="s">
        <v>18</v>
      </c>
      <c r="D60" s="307"/>
      <c r="E60" s="314" t="s">
        <v>1</v>
      </c>
      <c r="F60" s="316" t="s">
        <v>19</v>
      </c>
      <c r="G60" s="307"/>
      <c r="H60" s="317" t="s">
        <v>3</v>
      </c>
      <c r="I60" s="312" t="s">
        <v>20</v>
      </c>
      <c r="J60" s="316"/>
      <c r="K60" s="314" t="s">
        <v>5</v>
      </c>
      <c r="L60" s="306" t="s">
        <v>6</v>
      </c>
      <c r="M60" s="307" t="s">
        <v>7</v>
      </c>
      <c r="N60" s="308" t="s">
        <v>8</v>
      </c>
    </row>
    <row r="61" spans="2:14" ht="21.75" thickBot="1" x14ac:dyDescent="0.25">
      <c r="B61" s="313"/>
      <c r="C61" s="205" t="s">
        <v>9</v>
      </c>
      <c r="D61" s="206" t="s">
        <v>10</v>
      </c>
      <c r="E61" s="315"/>
      <c r="F61" s="1" t="s">
        <v>9</v>
      </c>
      <c r="G61" s="206" t="s">
        <v>10</v>
      </c>
      <c r="H61" s="318"/>
      <c r="I61" s="205" t="s">
        <v>9</v>
      </c>
      <c r="J61" s="206" t="s">
        <v>10</v>
      </c>
      <c r="K61" s="315"/>
      <c r="L61" s="319"/>
      <c r="M61" s="320"/>
      <c r="N61" s="321"/>
    </row>
    <row r="62" spans="2:14" ht="21" x14ac:dyDescent="0.2">
      <c r="B62" s="204" t="s">
        <v>21</v>
      </c>
      <c r="C62" s="34">
        <f>C6+C34</f>
        <v>8</v>
      </c>
      <c r="D62" s="34">
        <f t="shared" ref="D62:N62" si="6">D6+D34</f>
        <v>5</v>
      </c>
      <c r="E62" s="79">
        <f t="shared" si="6"/>
        <v>13</v>
      </c>
      <c r="F62" s="34">
        <f t="shared" si="6"/>
        <v>1</v>
      </c>
      <c r="G62" s="34">
        <f t="shared" si="6"/>
        <v>1</v>
      </c>
      <c r="H62" s="79">
        <f t="shared" si="6"/>
        <v>2</v>
      </c>
      <c r="I62" s="34">
        <f t="shared" si="6"/>
        <v>0</v>
      </c>
      <c r="J62" s="34">
        <f t="shared" si="6"/>
        <v>0</v>
      </c>
      <c r="K62" s="79">
        <f t="shared" si="6"/>
        <v>0</v>
      </c>
      <c r="L62" s="79">
        <f t="shared" si="6"/>
        <v>9</v>
      </c>
      <c r="M62" s="79">
        <f t="shared" si="6"/>
        <v>6</v>
      </c>
      <c r="N62" s="79">
        <f t="shared" si="6"/>
        <v>15</v>
      </c>
    </row>
    <row r="63" spans="2:14" ht="21" x14ac:dyDescent="0.2">
      <c r="B63" s="30" t="s">
        <v>22</v>
      </c>
      <c r="C63" s="34">
        <f t="shared" ref="C63:N78" si="7">C7+C35</f>
        <v>71</v>
      </c>
      <c r="D63" s="34">
        <f t="shared" si="7"/>
        <v>59</v>
      </c>
      <c r="E63" s="79">
        <f t="shared" si="7"/>
        <v>130</v>
      </c>
      <c r="F63" s="34">
        <f t="shared" si="7"/>
        <v>5</v>
      </c>
      <c r="G63" s="34">
        <f t="shared" si="7"/>
        <v>6</v>
      </c>
      <c r="H63" s="79">
        <f t="shared" si="7"/>
        <v>11</v>
      </c>
      <c r="I63" s="34">
        <f t="shared" si="7"/>
        <v>0</v>
      </c>
      <c r="J63" s="34">
        <f t="shared" si="7"/>
        <v>0</v>
      </c>
      <c r="K63" s="79">
        <f t="shared" si="7"/>
        <v>0</v>
      </c>
      <c r="L63" s="79">
        <f t="shared" si="7"/>
        <v>76</v>
      </c>
      <c r="M63" s="79">
        <f t="shared" si="7"/>
        <v>65</v>
      </c>
      <c r="N63" s="79">
        <f t="shared" si="7"/>
        <v>141</v>
      </c>
    </row>
    <row r="64" spans="2:14" ht="21" x14ac:dyDescent="0.2">
      <c r="B64" s="30" t="s">
        <v>23</v>
      </c>
      <c r="C64" s="34">
        <f t="shared" si="7"/>
        <v>371</v>
      </c>
      <c r="D64" s="34">
        <f t="shared" si="7"/>
        <v>354</v>
      </c>
      <c r="E64" s="79">
        <f t="shared" si="7"/>
        <v>725</v>
      </c>
      <c r="F64" s="34">
        <f t="shared" si="7"/>
        <v>34</v>
      </c>
      <c r="G64" s="34">
        <f t="shared" si="7"/>
        <v>21</v>
      </c>
      <c r="H64" s="79">
        <f t="shared" si="7"/>
        <v>55</v>
      </c>
      <c r="I64" s="34">
        <f t="shared" si="7"/>
        <v>0</v>
      </c>
      <c r="J64" s="34">
        <f t="shared" si="7"/>
        <v>0</v>
      </c>
      <c r="K64" s="79">
        <f t="shared" si="7"/>
        <v>0</v>
      </c>
      <c r="L64" s="79">
        <f t="shared" si="7"/>
        <v>405</v>
      </c>
      <c r="M64" s="79">
        <f t="shared" si="7"/>
        <v>375</v>
      </c>
      <c r="N64" s="79">
        <f t="shared" si="7"/>
        <v>780</v>
      </c>
    </row>
    <row r="65" spans="2:14" ht="21" x14ac:dyDescent="0.2">
      <c r="B65" s="30" t="s">
        <v>24</v>
      </c>
      <c r="C65" s="34">
        <f t="shared" si="7"/>
        <v>243</v>
      </c>
      <c r="D65" s="34">
        <f t="shared" si="7"/>
        <v>233</v>
      </c>
      <c r="E65" s="79">
        <f t="shared" si="7"/>
        <v>476</v>
      </c>
      <c r="F65" s="34">
        <f t="shared" si="7"/>
        <v>16</v>
      </c>
      <c r="G65" s="34">
        <f t="shared" si="7"/>
        <v>13</v>
      </c>
      <c r="H65" s="79">
        <f t="shared" si="7"/>
        <v>29</v>
      </c>
      <c r="I65" s="34">
        <f t="shared" si="7"/>
        <v>0</v>
      </c>
      <c r="J65" s="34">
        <f t="shared" si="7"/>
        <v>0</v>
      </c>
      <c r="K65" s="79">
        <f t="shared" si="7"/>
        <v>0</v>
      </c>
      <c r="L65" s="79">
        <f t="shared" si="7"/>
        <v>259</v>
      </c>
      <c r="M65" s="79">
        <f t="shared" si="7"/>
        <v>246</v>
      </c>
      <c r="N65" s="79">
        <f t="shared" si="7"/>
        <v>505</v>
      </c>
    </row>
    <row r="66" spans="2:14" ht="21" x14ac:dyDescent="0.2">
      <c r="B66" s="30" t="s">
        <v>25</v>
      </c>
      <c r="C66" s="34">
        <f t="shared" si="7"/>
        <v>377</v>
      </c>
      <c r="D66" s="34">
        <f t="shared" si="7"/>
        <v>394</v>
      </c>
      <c r="E66" s="79">
        <f t="shared" si="7"/>
        <v>771</v>
      </c>
      <c r="F66" s="34">
        <f t="shared" si="7"/>
        <v>28</v>
      </c>
      <c r="G66" s="34">
        <f t="shared" si="7"/>
        <v>32</v>
      </c>
      <c r="H66" s="79">
        <f t="shared" si="7"/>
        <v>60</v>
      </c>
      <c r="I66" s="34">
        <f t="shared" si="7"/>
        <v>0</v>
      </c>
      <c r="J66" s="34">
        <f t="shared" si="7"/>
        <v>0</v>
      </c>
      <c r="K66" s="79">
        <f t="shared" si="7"/>
        <v>0</v>
      </c>
      <c r="L66" s="79">
        <f t="shared" si="7"/>
        <v>405</v>
      </c>
      <c r="M66" s="79">
        <f t="shared" si="7"/>
        <v>426</v>
      </c>
      <c r="N66" s="79">
        <f t="shared" si="7"/>
        <v>831</v>
      </c>
    </row>
    <row r="67" spans="2:14" ht="21" x14ac:dyDescent="0.2">
      <c r="B67" s="30" t="s">
        <v>26</v>
      </c>
      <c r="C67" s="34">
        <f t="shared" si="7"/>
        <v>543</v>
      </c>
      <c r="D67" s="34">
        <f t="shared" si="7"/>
        <v>529</v>
      </c>
      <c r="E67" s="79">
        <f t="shared" si="7"/>
        <v>1072</v>
      </c>
      <c r="F67" s="34">
        <f t="shared" si="7"/>
        <v>31</v>
      </c>
      <c r="G67" s="34">
        <f t="shared" si="7"/>
        <v>25</v>
      </c>
      <c r="H67" s="79">
        <f t="shared" si="7"/>
        <v>56</v>
      </c>
      <c r="I67" s="34">
        <f t="shared" si="7"/>
        <v>0</v>
      </c>
      <c r="J67" s="34">
        <f t="shared" si="7"/>
        <v>0</v>
      </c>
      <c r="K67" s="79">
        <f t="shared" si="7"/>
        <v>0</v>
      </c>
      <c r="L67" s="79">
        <f t="shared" si="7"/>
        <v>574</v>
      </c>
      <c r="M67" s="79">
        <f t="shared" si="7"/>
        <v>554</v>
      </c>
      <c r="N67" s="79">
        <f t="shared" si="7"/>
        <v>1128</v>
      </c>
    </row>
    <row r="68" spans="2:14" ht="21" x14ac:dyDescent="0.2">
      <c r="B68" s="30" t="s">
        <v>27</v>
      </c>
      <c r="C68" s="34">
        <f t="shared" si="7"/>
        <v>356</v>
      </c>
      <c r="D68" s="34">
        <f t="shared" si="7"/>
        <v>293</v>
      </c>
      <c r="E68" s="79">
        <f t="shared" si="7"/>
        <v>649</v>
      </c>
      <c r="F68" s="34">
        <f t="shared" si="7"/>
        <v>16</v>
      </c>
      <c r="G68" s="34">
        <f t="shared" si="7"/>
        <v>17</v>
      </c>
      <c r="H68" s="79">
        <f t="shared" si="7"/>
        <v>33</v>
      </c>
      <c r="I68" s="34">
        <f t="shared" si="7"/>
        <v>0</v>
      </c>
      <c r="J68" s="34">
        <f t="shared" si="7"/>
        <v>0</v>
      </c>
      <c r="K68" s="79">
        <f t="shared" si="7"/>
        <v>0</v>
      </c>
      <c r="L68" s="79">
        <f t="shared" si="7"/>
        <v>372</v>
      </c>
      <c r="M68" s="79">
        <f t="shared" si="7"/>
        <v>310</v>
      </c>
      <c r="N68" s="79">
        <f t="shared" si="7"/>
        <v>682</v>
      </c>
    </row>
    <row r="69" spans="2:14" ht="21" x14ac:dyDescent="0.2">
      <c r="B69" s="30" t="s">
        <v>28</v>
      </c>
      <c r="C69" s="34">
        <f t="shared" si="7"/>
        <v>188</v>
      </c>
      <c r="D69" s="34">
        <f t="shared" si="7"/>
        <v>158</v>
      </c>
      <c r="E69" s="79">
        <f t="shared" si="7"/>
        <v>346</v>
      </c>
      <c r="F69" s="34">
        <f t="shared" si="7"/>
        <v>15</v>
      </c>
      <c r="G69" s="34">
        <f t="shared" si="7"/>
        <v>7</v>
      </c>
      <c r="H69" s="79">
        <f t="shared" si="7"/>
        <v>22</v>
      </c>
      <c r="I69" s="34">
        <f t="shared" si="7"/>
        <v>0</v>
      </c>
      <c r="J69" s="34">
        <f t="shared" si="7"/>
        <v>0</v>
      </c>
      <c r="K69" s="79">
        <f t="shared" si="7"/>
        <v>0</v>
      </c>
      <c r="L69" s="79">
        <f t="shared" si="7"/>
        <v>203</v>
      </c>
      <c r="M69" s="79">
        <f t="shared" si="7"/>
        <v>165</v>
      </c>
      <c r="N69" s="79">
        <f t="shared" si="7"/>
        <v>368</v>
      </c>
    </row>
    <row r="70" spans="2:14" ht="21" x14ac:dyDescent="0.2">
      <c r="B70" s="30" t="s">
        <v>29</v>
      </c>
      <c r="C70" s="34">
        <f t="shared" si="7"/>
        <v>433</v>
      </c>
      <c r="D70" s="34">
        <f t="shared" si="7"/>
        <v>371</v>
      </c>
      <c r="E70" s="79">
        <f t="shared" si="7"/>
        <v>804</v>
      </c>
      <c r="F70" s="34">
        <f t="shared" si="7"/>
        <v>21</v>
      </c>
      <c r="G70" s="34">
        <f t="shared" si="7"/>
        <v>23</v>
      </c>
      <c r="H70" s="79">
        <f t="shared" si="7"/>
        <v>44</v>
      </c>
      <c r="I70" s="34">
        <f t="shared" si="7"/>
        <v>0</v>
      </c>
      <c r="J70" s="34">
        <f t="shared" si="7"/>
        <v>0</v>
      </c>
      <c r="K70" s="79">
        <f t="shared" si="7"/>
        <v>0</v>
      </c>
      <c r="L70" s="79">
        <f t="shared" si="7"/>
        <v>454</v>
      </c>
      <c r="M70" s="79">
        <f t="shared" si="7"/>
        <v>394</v>
      </c>
      <c r="N70" s="79">
        <f t="shared" si="7"/>
        <v>848</v>
      </c>
    </row>
    <row r="71" spans="2:14" ht="21" x14ac:dyDescent="0.2">
      <c r="B71" s="30" t="s">
        <v>30</v>
      </c>
      <c r="C71" s="34">
        <f t="shared" si="7"/>
        <v>458</v>
      </c>
      <c r="D71" s="34">
        <f t="shared" si="7"/>
        <v>420</v>
      </c>
      <c r="E71" s="79">
        <f t="shared" si="7"/>
        <v>878</v>
      </c>
      <c r="F71" s="34">
        <f t="shared" si="7"/>
        <v>21</v>
      </c>
      <c r="G71" s="34">
        <f t="shared" si="7"/>
        <v>20</v>
      </c>
      <c r="H71" s="79">
        <f t="shared" si="7"/>
        <v>41</v>
      </c>
      <c r="I71" s="34">
        <f t="shared" si="7"/>
        <v>0</v>
      </c>
      <c r="J71" s="34">
        <f t="shared" si="7"/>
        <v>0</v>
      </c>
      <c r="K71" s="79">
        <f t="shared" si="7"/>
        <v>0</v>
      </c>
      <c r="L71" s="79">
        <f t="shared" si="7"/>
        <v>479</v>
      </c>
      <c r="M71" s="79">
        <f t="shared" si="7"/>
        <v>440</v>
      </c>
      <c r="N71" s="79">
        <f t="shared" si="7"/>
        <v>919</v>
      </c>
    </row>
    <row r="72" spans="2:14" ht="21" x14ac:dyDescent="0.2">
      <c r="B72" s="30" t="s">
        <v>31</v>
      </c>
      <c r="C72" s="34">
        <f t="shared" si="7"/>
        <v>585</v>
      </c>
      <c r="D72" s="34">
        <f t="shared" si="7"/>
        <v>538</v>
      </c>
      <c r="E72" s="79">
        <f t="shared" si="7"/>
        <v>1123</v>
      </c>
      <c r="F72" s="34">
        <f t="shared" si="7"/>
        <v>47</v>
      </c>
      <c r="G72" s="34">
        <f t="shared" si="7"/>
        <v>28</v>
      </c>
      <c r="H72" s="79">
        <f t="shared" si="7"/>
        <v>75</v>
      </c>
      <c r="I72" s="34">
        <f t="shared" si="7"/>
        <v>0</v>
      </c>
      <c r="J72" s="34">
        <f t="shared" si="7"/>
        <v>0</v>
      </c>
      <c r="K72" s="79">
        <f t="shared" si="7"/>
        <v>0</v>
      </c>
      <c r="L72" s="79">
        <f t="shared" si="7"/>
        <v>632</v>
      </c>
      <c r="M72" s="79">
        <f t="shared" si="7"/>
        <v>566</v>
      </c>
      <c r="N72" s="79">
        <f t="shared" si="7"/>
        <v>1198</v>
      </c>
    </row>
    <row r="73" spans="2:14" ht="21" x14ac:dyDescent="0.2">
      <c r="B73" s="30" t="s">
        <v>32</v>
      </c>
      <c r="C73" s="34">
        <f t="shared" si="7"/>
        <v>734</v>
      </c>
      <c r="D73" s="34">
        <f t="shared" si="7"/>
        <v>682</v>
      </c>
      <c r="E73" s="79">
        <f t="shared" si="7"/>
        <v>1416</v>
      </c>
      <c r="F73" s="34">
        <f t="shared" si="7"/>
        <v>37</v>
      </c>
      <c r="G73" s="34">
        <f t="shared" si="7"/>
        <v>29</v>
      </c>
      <c r="H73" s="79">
        <f t="shared" si="7"/>
        <v>66</v>
      </c>
      <c r="I73" s="34">
        <f t="shared" si="7"/>
        <v>0</v>
      </c>
      <c r="J73" s="34">
        <f t="shared" si="7"/>
        <v>0</v>
      </c>
      <c r="K73" s="79">
        <f t="shared" si="7"/>
        <v>0</v>
      </c>
      <c r="L73" s="79">
        <f t="shared" si="7"/>
        <v>771</v>
      </c>
      <c r="M73" s="79">
        <f t="shared" si="7"/>
        <v>711</v>
      </c>
      <c r="N73" s="79">
        <f t="shared" si="7"/>
        <v>1482</v>
      </c>
    </row>
    <row r="74" spans="2:14" ht="21" x14ac:dyDescent="0.2">
      <c r="B74" s="30" t="s">
        <v>33</v>
      </c>
      <c r="C74" s="34">
        <f t="shared" si="7"/>
        <v>623</v>
      </c>
      <c r="D74" s="34">
        <f t="shared" si="7"/>
        <v>583</v>
      </c>
      <c r="E74" s="79">
        <f t="shared" si="7"/>
        <v>1206</v>
      </c>
      <c r="F74" s="34">
        <f t="shared" si="7"/>
        <v>29</v>
      </c>
      <c r="G74" s="34">
        <f t="shared" si="7"/>
        <v>35</v>
      </c>
      <c r="H74" s="79">
        <f t="shared" si="7"/>
        <v>64</v>
      </c>
      <c r="I74" s="34">
        <f t="shared" si="7"/>
        <v>0</v>
      </c>
      <c r="J74" s="34">
        <f t="shared" si="7"/>
        <v>0</v>
      </c>
      <c r="K74" s="79">
        <f t="shared" si="7"/>
        <v>0</v>
      </c>
      <c r="L74" s="79">
        <f t="shared" si="7"/>
        <v>652</v>
      </c>
      <c r="M74" s="79">
        <f t="shared" si="7"/>
        <v>618</v>
      </c>
      <c r="N74" s="79">
        <f t="shared" si="7"/>
        <v>1270</v>
      </c>
    </row>
    <row r="75" spans="2:14" ht="21" x14ac:dyDescent="0.2">
      <c r="B75" s="30" t="s">
        <v>34</v>
      </c>
      <c r="C75" s="34">
        <f t="shared" si="7"/>
        <v>582</v>
      </c>
      <c r="D75" s="34">
        <f t="shared" si="7"/>
        <v>500</v>
      </c>
      <c r="E75" s="79">
        <f t="shared" si="7"/>
        <v>1082</v>
      </c>
      <c r="F75" s="34">
        <f t="shared" si="7"/>
        <v>30</v>
      </c>
      <c r="G75" s="34">
        <f t="shared" si="7"/>
        <v>27</v>
      </c>
      <c r="H75" s="79">
        <f t="shared" si="7"/>
        <v>57</v>
      </c>
      <c r="I75" s="34">
        <f t="shared" si="7"/>
        <v>0</v>
      </c>
      <c r="J75" s="34">
        <f t="shared" si="7"/>
        <v>0</v>
      </c>
      <c r="K75" s="79">
        <f t="shared" si="7"/>
        <v>0</v>
      </c>
      <c r="L75" s="79">
        <f t="shared" si="7"/>
        <v>612</v>
      </c>
      <c r="M75" s="79">
        <f t="shared" si="7"/>
        <v>527</v>
      </c>
      <c r="N75" s="79">
        <f t="shared" si="7"/>
        <v>1139</v>
      </c>
    </row>
    <row r="76" spans="2:14" ht="21" x14ac:dyDescent="0.2">
      <c r="B76" s="30" t="s">
        <v>35</v>
      </c>
      <c r="C76" s="34">
        <f t="shared" si="7"/>
        <v>520</v>
      </c>
      <c r="D76" s="34">
        <f t="shared" si="7"/>
        <v>452</v>
      </c>
      <c r="E76" s="79">
        <f t="shared" si="7"/>
        <v>972</v>
      </c>
      <c r="F76" s="34">
        <f t="shared" si="7"/>
        <v>21</v>
      </c>
      <c r="G76" s="34">
        <f t="shared" si="7"/>
        <v>22</v>
      </c>
      <c r="H76" s="79">
        <f t="shared" si="7"/>
        <v>43</v>
      </c>
      <c r="I76" s="34">
        <f t="shared" si="7"/>
        <v>0</v>
      </c>
      <c r="J76" s="34">
        <f t="shared" si="7"/>
        <v>0</v>
      </c>
      <c r="K76" s="79">
        <f t="shared" si="7"/>
        <v>0</v>
      </c>
      <c r="L76" s="79">
        <f t="shared" si="7"/>
        <v>541</v>
      </c>
      <c r="M76" s="79">
        <f t="shared" si="7"/>
        <v>474</v>
      </c>
      <c r="N76" s="79">
        <f t="shared" si="7"/>
        <v>1015</v>
      </c>
    </row>
    <row r="77" spans="2:14" ht="21" x14ac:dyDescent="0.2">
      <c r="B77" s="30" t="s">
        <v>36</v>
      </c>
      <c r="C77" s="34">
        <f t="shared" si="7"/>
        <v>410</v>
      </c>
      <c r="D77" s="34">
        <f t="shared" si="7"/>
        <v>381</v>
      </c>
      <c r="E77" s="79">
        <f t="shared" si="7"/>
        <v>791</v>
      </c>
      <c r="F77" s="34">
        <f t="shared" si="7"/>
        <v>23</v>
      </c>
      <c r="G77" s="34">
        <f t="shared" si="7"/>
        <v>22</v>
      </c>
      <c r="H77" s="79">
        <f t="shared" si="7"/>
        <v>45</v>
      </c>
      <c r="I77" s="34">
        <f t="shared" si="7"/>
        <v>0</v>
      </c>
      <c r="J77" s="34">
        <f t="shared" si="7"/>
        <v>0</v>
      </c>
      <c r="K77" s="79">
        <f t="shared" si="7"/>
        <v>0</v>
      </c>
      <c r="L77" s="79">
        <f t="shared" si="7"/>
        <v>433</v>
      </c>
      <c r="M77" s="79">
        <f t="shared" si="7"/>
        <v>403</v>
      </c>
      <c r="N77" s="79">
        <f t="shared" si="7"/>
        <v>836</v>
      </c>
    </row>
    <row r="78" spans="2:14" ht="21" x14ac:dyDescent="0.2">
      <c r="B78" s="30" t="s">
        <v>37</v>
      </c>
      <c r="C78" s="34">
        <f t="shared" si="7"/>
        <v>273</v>
      </c>
      <c r="D78" s="34">
        <f t="shared" si="7"/>
        <v>282</v>
      </c>
      <c r="E78" s="79">
        <f t="shared" si="7"/>
        <v>555</v>
      </c>
      <c r="F78" s="34">
        <f t="shared" si="7"/>
        <v>16</v>
      </c>
      <c r="G78" s="34">
        <f t="shared" si="7"/>
        <v>16</v>
      </c>
      <c r="H78" s="79">
        <f t="shared" si="7"/>
        <v>32</v>
      </c>
      <c r="I78" s="34">
        <f t="shared" si="7"/>
        <v>0</v>
      </c>
      <c r="J78" s="34">
        <f t="shared" si="7"/>
        <v>0</v>
      </c>
      <c r="K78" s="79">
        <f t="shared" si="7"/>
        <v>0</v>
      </c>
      <c r="L78" s="79">
        <f t="shared" si="7"/>
        <v>289</v>
      </c>
      <c r="M78" s="79">
        <f t="shared" si="7"/>
        <v>298</v>
      </c>
      <c r="N78" s="79">
        <f t="shared" si="7"/>
        <v>587</v>
      </c>
    </row>
    <row r="79" spans="2:14" ht="21" x14ac:dyDescent="0.2">
      <c r="B79" s="30" t="s">
        <v>38</v>
      </c>
      <c r="C79" s="34">
        <f t="shared" ref="C79:N84" si="8">C23+C51</f>
        <v>185</v>
      </c>
      <c r="D79" s="34">
        <f t="shared" si="8"/>
        <v>194</v>
      </c>
      <c r="E79" s="79">
        <f t="shared" si="8"/>
        <v>379</v>
      </c>
      <c r="F79" s="34">
        <f t="shared" si="8"/>
        <v>13</v>
      </c>
      <c r="G79" s="34">
        <f t="shared" si="8"/>
        <v>14</v>
      </c>
      <c r="H79" s="79">
        <f t="shared" si="8"/>
        <v>27</v>
      </c>
      <c r="I79" s="34">
        <f t="shared" si="8"/>
        <v>0</v>
      </c>
      <c r="J79" s="34">
        <f t="shared" si="8"/>
        <v>0</v>
      </c>
      <c r="K79" s="79">
        <f t="shared" si="8"/>
        <v>0</v>
      </c>
      <c r="L79" s="79">
        <f t="shared" si="8"/>
        <v>198</v>
      </c>
      <c r="M79" s="79">
        <f t="shared" si="8"/>
        <v>208</v>
      </c>
      <c r="N79" s="79">
        <f t="shared" si="8"/>
        <v>406</v>
      </c>
    </row>
    <row r="80" spans="2:14" ht="21" x14ac:dyDescent="0.2">
      <c r="B80" s="30" t="s">
        <v>39</v>
      </c>
      <c r="C80" s="34">
        <f t="shared" si="8"/>
        <v>112</v>
      </c>
      <c r="D80" s="34">
        <f t="shared" si="8"/>
        <v>164</v>
      </c>
      <c r="E80" s="79">
        <f t="shared" si="8"/>
        <v>276</v>
      </c>
      <c r="F80" s="34">
        <f t="shared" si="8"/>
        <v>9</v>
      </c>
      <c r="G80" s="34">
        <f t="shared" si="8"/>
        <v>7</v>
      </c>
      <c r="H80" s="79">
        <f t="shared" si="8"/>
        <v>16</v>
      </c>
      <c r="I80" s="34">
        <f t="shared" si="8"/>
        <v>0</v>
      </c>
      <c r="J80" s="34">
        <f t="shared" si="8"/>
        <v>0</v>
      </c>
      <c r="K80" s="79">
        <f t="shared" si="8"/>
        <v>0</v>
      </c>
      <c r="L80" s="79">
        <f t="shared" si="8"/>
        <v>121</v>
      </c>
      <c r="M80" s="79">
        <f t="shared" si="8"/>
        <v>171</v>
      </c>
      <c r="N80" s="79">
        <f t="shared" si="8"/>
        <v>292</v>
      </c>
    </row>
    <row r="81" spans="2:14" ht="21" x14ac:dyDescent="0.2">
      <c r="B81" s="30" t="s">
        <v>40</v>
      </c>
      <c r="C81" s="34">
        <f t="shared" si="8"/>
        <v>72</v>
      </c>
      <c r="D81" s="34">
        <f t="shared" si="8"/>
        <v>111</v>
      </c>
      <c r="E81" s="79">
        <f t="shared" si="8"/>
        <v>183</v>
      </c>
      <c r="F81" s="34">
        <f t="shared" si="8"/>
        <v>5</v>
      </c>
      <c r="G81" s="34">
        <f t="shared" si="8"/>
        <v>5</v>
      </c>
      <c r="H81" s="79">
        <f t="shared" si="8"/>
        <v>10</v>
      </c>
      <c r="I81" s="34">
        <f t="shared" si="8"/>
        <v>0</v>
      </c>
      <c r="J81" s="34">
        <f t="shared" si="8"/>
        <v>0</v>
      </c>
      <c r="K81" s="79">
        <f t="shared" si="8"/>
        <v>0</v>
      </c>
      <c r="L81" s="79">
        <f t="shared" si="8"/>
        <v>77</v>
      </c>
      <c r="M81" s="79">
        <f t="shared" si="8"/>
        <v>116</v>
      </c>
      <c r="N81" s="79">
        <f t="shared" si="8"/>
        <v>193</v>
      </c>
    </row>
    <row r="82" spans="2:14" ht="21" x14ac:dyDescent="0.2">
      <c r="B82" s="30" t="s">
        <v>41</v>
      </c>
      <c r="C82" s="34">
        <f t="shared" si="8"/>
        <v>78</v>
      </c>
      <c r="D82" s="34">
        <f t="shared" si="8"/>
        <v>59</v>
      </c>
      <c r="E82" s="79">
        <f t="shared" si="8"/>
        <v>137</v>
      </c>
      <c r="F82" s="34">
        <f t="shared" si="8"/>
        <v>5</v>
      </c>
      <c r="G82" s="34">
        <f t="shared" si="8"/>
        <v>6</v>
      </c>
      <c r="H82" s="79">
        <f t="shared" si="8"/>
        <v>11</v>
      </c>
      <c r="I82" s="34">
        <f t="shared" si="8"/>
        <v>0</v>
      </c>
      <c r="J82" s="34">
        <f t="shared" si="8"/>
        <v>0</v>
      </c>
      <c r="K82" s="79">
        <f t="shared" si="8"/>
        <v>0</v>
      </c>
      <c r="L82" s="79">
        <f t="shared" si="8"/>
        <v>83</v>
      </c>
      <c r="M82" s="79">
        <f t="shared" si="8"/>
        <v>65</v>
      </c>
      <c r="N82" s="79">
        <f t="shared" si="8"/>
        <v>148</v>
      </c>
    </row>
    <row r="83" spans="2:14" ht="21.75" thickBot="1" x14ac:dyDescent="0.25">
      <c r="B83" s="212" t="s">
        <v>42</v>
      </c>
      <c r="C83" s="34">
        <f t="shared" si="8"/>
        <v>92</v>
      </c>
      <c r="D83" s="34">
        <f t="shared" si="8"/>
        <v>98</v>
      </c>
      <c r="E83" s="79">
        <f t="shared" si="8"/>
        <v>190</v>
      </c>
      <c r="F83" s="34">
        <f t="shared" si="8"/>
        <v>7</v>
      </c>
      <c r="G83" s="34">
        <f t="shared" si="8"/>
        <v>8</v>
      </c>
      <c r="H83" s="79">
        <f t="shared" si="8"/>
        <v>15</v>
      </c>
      <c r="I83" s="34">
        <f t="shared" si="8"/>
        <v>0</v>
      </c>
      <c r="J83" s="34">
        <f t="shared" si="8"/>
        <v>0</v>
      </c>
      <c r="K83" s="79">
        <f t="shared" si="8"/>
        <v>0</v>
      </c>
      <c r="L83" s="79">
        <f t="shared" si="8"/>
        <v>99</v>
      </c>
      <c r="M83" s="79">
        <f t="shared" si="8"/>
        <v>106</v>
      </c>
      <c r="N83" s="79">
        <f t="shared" si="8"/>
        <v>205</v>
      </c>
    </row>
    <row r="84" spans="2:14" ht="21.75" thickBot="1" x14ac:dyDescent="0.25">
      <c r="B84" s="16" t="s">
        <v>11</v>
      </c>
      <c r="C84" s="79">
        <f t="shared" si="8"/>
        <v>7314</v>
      </c>
      <c r="D84" s="79">
        <f t="shared" si="8"/>
        <v>6860</v>
      </c>
      <c r="E84" s="79">
        <f t="shared" si="8"/>
        <v>14174</v>
      </c>
      <c r="F84" s="79">
        <f t="shared" si="8"/>
        <v>430</v>
      </c>
      <c r="G84" s="79">
        <f t="shared" si="8"/>
        <v>384</v>
      </c>
      <c r="H84" s="79">
        <f t="shared" si="8"/>
        <v>814</v>
      </c>
      <c r="I84" s="79">
        <f t="shared" si="8"/>
        <v>0</v>
      </c>
      <c r="J84" s="79">
        <f t="shared" si="8"/>
        <v>0</v>
      </c>
      <c r="K84" s="79">
        <f t="shared" si="8"/>
        <v>0</v>
      </c>
      <c r="L84" s="79">
        <f t="shared" si="8"/>
        <v>7744</v>
      </c>
      <c r="M84" s="79">
        <f t="shared" si="8"/>
        <v>7244</v>
      </c>
      <c r="N84" s="79">
        <f t="shared" si="8"/>
        <v>14988</v>
      </c>
    </row>
    <row r="85" spans="2:14" ht="15" thickBot="1" x14ac:dyDescent="0.25"/>
    <row r="86" spans="2:14" ht="21" x14ac:dyDescent="0.2">
      <c r="B86" s="306" t="s">
        <v>111</v>
      </c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8"/>
    </row>
    <row r="87" spans="2:14" ht="21.75" thickBot="1" x14ac:dyDescent="0.25">
      <c r="B87" s="309" t="s">
        <v>82</v>
      </c>
      <c r="C87" s="310"/>
      <c r="D87" s="310"/>
      <c r="E87" s="310"/>
      <c r="F87" s="310"/>
      <c r="G87" s="310"/>
      <c r="H87" s="310"/>
      <c r="I87" s="310"/>
      <c r="J87" s="310"/>
      <c r="K87" s="310"/>
      <c r="L87" s="310"/>
      <c r="M87" s="310"/>
      <c r="N87" s="311"/>
    </row>
    <row r="88" spans="2:14" ht="21" x14ac:dyDescent="0.2">
      <c r="B88" s="312" t="s">
        <v>17</v>
      </c>
      <c r="C88" s="306" t="s">
        <v>18</v>
      </c>
      <c r="D88" s="307"/>
      <c r="E88" s="314" t="s">
        <v>1</v>
      </c>
      <c r="F88" s="316" t="s">
        <v>19</v>
      </c>
      <c r="G88" s="307"/>
      <c r="H88" s="317" t="s">
        <v>3</v>
      </c>
      <c r="I88" s="312" t="s">
        <v>20</v>
      </c>
      <c r="J88" s="316"/>
      <c r="K88" s="314" t="s">
        <v>5</v>
      </c>
      <c r="L88" s="306" t="s">
        <v>6</v>
      </c>
      <c r="M88" s="307" t="s">
        <v>7</v>
      </c>
      <c r="N88" s="308" t="s">
        <v>8</v>
      </c>
    </row>
    <row r="89" spans="2:14" ht="21.75" thickBot="1" x14ac:dyDescent="0.25">
      <c r="B89" s="313"/>
      <c r="C89" s="205" t="s">
        <v>9</v>
      </c>
      <c r="D89" s="206" t="s">
        <v>10</v>
      </c>
      <c r="E89" s="315"/>
      <c r="F89" s="1" t="s">
        <v>9</v>
      </c>
      <c r="G89" s="206" t="s">
        <v>10</v>
      </c>
      <c r="H89" s="318"/>
      <c r="I89" s="205" t="s">
        <v>9</v>
      </c>
      <c r="J89" s="206" t="s">
        <v>10</v>
      </c>
      <c r="K89" s="315"/>
      <c r="L89" s="319"/>
      <c r="M89" s="320"/>
      <c r="N89" s="321"/>
    </row>
    <row r="90" spans="2:14" ht="21" x14ac:dyDescent="0.2">
      <c r="B90" s="204" t="s">
        <v>21</v>
      </c>
      <c r="C90" s="34">
        <v>0</v>
      </c>
      <c r="D90" s="34">
        <v>0</v>
      </c>
      <c r="E90" s="79">
        <v>0</v>
      </c>
      <c r="F90" s="34">
        <v>0</v>
      </c>
      <c r="G90" s="34">
        <v>0</v>
      </c>
      <c r="H90" s="79">
        <v>0</v>
      </c>
      <c r="I90" s="34">
        <v>0</v>
      </c>
      <c r="J90" s="34">
        <v>0</v>
      </c>
      <c r="K90" s="79">
        <v>0</v>
      </c>
      <c r="L90" s="79">
        <v>0</v>
      </c>
      <c r="M90" s="79">
        <v>0</v>
      </c>
      <c r="N90" s="79">
        <v>0</v>
      </c>
    </row>
    <row r="91" spans="2:14" ht="21" x14ac:dyDescent="0.2">
      <c r="B91" s="30" t="s">
        <v>22</v>
      </c>
      <c r="C91" s="34">
        <v>0</v>
      </c>
      <c r="D91" s="34">
        <v>0</v>
      </c>
      <c r="E91" s="79">
        <v>0</v>
      </c>
      <c r="F91" s="34">
        <v>0</v>
      </c>
      <c r="G91" s="34">
        <v>0</v>
      </c>
      <c r="H91" s="79">
        <v>0</v>
      </c>
      <c r="I91" s="34">
        <v>0</v>
      </c>
      <c r="J91" s="34">
        <v>0</v>
      </c>
      <c r="K91" s="79">
        <v>0</v>
      </c>
      <c r="L91" s="79">
        <v>0</v>
      </c>
      <c r="M91" s="79">
        <v>0</v>
      </c>
      <c r="N91" s="79">
        <v>0</v>
      </c>
    </row>
    <row r="92" spans="2:14" ht="21" x14ac:dyDescent="0.2">
      <c r="B92" s="30" t="s">
        <v>23</v>
      </c>
      <c r="C92" s="34">
        <v>0</v>
      </c>
      <c r="D92" s="34">
        <v>0</v>
      </c>
      <c r="E92" s="79">
        <v>0</v>
      </c>
      <c r="F92" s="34">
        <v>0</v>
      </c>
      <c r="G92" s="34">
        <v>0</v>
      </c>
      <c r="H92" s="79">
        <v>0</v>
      </c>
      <c r="I92" s="34">
        <v>0</v>
      </c>
      <c r="J92" s="34">
        <v>0</v>
      </c>
      <c r="K92" s="79">
        <v>0</v>
      </c>
      <c r="L92" s="79">
        <v>0</v>
      </c>
      <c r="M92" s="79">
        <v>0</v>
      </c>
      <c r="N92" s="79">
        <v>0</v>
      </c>
    </row>
    <row r="93" spans="2:14" ht="21" x14ac:dyDescent="0.2">
      <c r="B93" s="30" t="s">
        <v>24</v>
      </c>
      <c r="C93" s="34">
        <v>0</v>
      </c>
      <c r="D93" s="34">
        <v>0</v>
      </c>
      <c r="E93" s="79">
        <v>0</v>
      </c>
      <c r="F93" s="34">
        <v>0</v>
      </c>
      <c r="G93" s="34">
        <v>0</v>
      </c>
      <c r="H93" s="79">
        <v>0</v>
      </c>
      <c r="I93" s="34">
        <v>0</v>
      </c>
      <c r="J93" s="34">
        <v>0</v>
      </c>
      <c r="K93" s="79">
        <v>0</v>
      </c>
      <c r="L93" s="79">
        <v>0</v>
      </c>
      <c r="M93" s="79">
        <v>0</v>
      </c>
      <c r="N93" s="79">
        <v>0</v>
      </c>
    </row>
    <row r="94" spans="2:14" ht="21" x14ac:dyDescent="0.2">
      <c r="B94" s="30" t="s">
        <v>25</v>
      </c>
      <c r="C94" s="34">
        <v>0</v>
      </c>
      <c r="D94" s="34">
        <v>0</v>
      </c>
      <c r="E94" s="79">
        <v>0</v>
      </c>
      <c r="F94" s="34">
        <v>0</v>
      </c>
      <c r="G94" s="34">
        <v>0</v>
      </c>
      <c r="H94" s="79">
        <v>0</v>
      </c>
      <c r="I94" s="34">
        <v>0</v>
      </c>
      <c r="J94" s="34">
        <v>0</v>
      </c>
      <c r="K94" s="79">
        <v>0</v>
      </c>
      <c r="L94" s="79">
        <v>0</v>
      </c>
      <c r="M94" s="79">
        <v>0</v>
      </c>
      <c r="N94" s="79">
        <v>0</v>
      </c>
    </row>
    <row r="95" spans="2:14" ht="21" x14ac:dyDescent="0.2">
      <c r="B95" s="30" t="s">
        <v>26</v>
      </c>
      <c r="C95" s="34">
        <v>0</v>
      </c>
      <c r="D95" s="34">
        <v>0</v>
      </c>
      <c r="E95" s="79">
        <v>0</v>
      </c>
      <c r="F95" s="34">
        <v>0</v>
      </c>
      <c r="G95" s="34">
        <v>0</v>
      </c>
      <c r="H95" s="79">
        <v>0</v>
      </c>
      <c r="I95" s="34">
        <v>0</v>
      </c>
      <c r="J95" s="34">
        <v>0</v>
      </c>
      <c r="K95" s="79">
        <v>0</v>
      </c>
      <c r="L95" s="79">
        <v>0</v>
      </c>
      <c r="M95" s="79">
        <v>0</v>
      </c>
      <c r="N95" s="79">
        <v>0</v>
      </c>
    </row>
    <row r="96" spans="2:14" ht="21" x14ac:dyDescent="0.2">
      <c r="B96" s="30" t="s">
        <v>27</v>
      </c>
      <c r="C96" s="34">
        <v>0</v>
      </c>
      <c r="D96" s="34">
        <v>0</v>
      </c>
      <c r="E96" s="79">
        <v>0</v>
      </c>
      <c r="F96" s="34">
        <v>0</v>
      </c>
      <c r="G96" s="34">
        <v>0</v>
      </c>
      <c r="H96" s="79">
        <v>0</v>
      </c>
      <c r="I96" s="34">
        <v>0</v>
      </c>
      <c r="J96" s="34">
        <v>0</v>
      </c>
      <c r="K96" s="79">
        <v>0</v>
      </c>
      <c r="L96" s="79">
        <v>0</v>
      </c>
      <c r="M96" s="79">
        <v>0</v>
      </c>
      <c r="N96" s="79">
        <v>0</v>
      </c>
    </row>
    <row r="97" spans="2:14" ht="21" x14ac:dyDescent="0.2">
      <c r="B97" s="30" t="s">
        <v>28</v>
      </c>
      <c r="C97" s="34">
        <v>0</v>
      </c>
      <c r="D97" s="34">
        <v>0</v>
      </c>
      <c r="E97" s="79">
        <v>0</v>
      </c>
      <c r="F97" s="34">
        <v>0</v>
      </c>
      <c r="G97" s="34">
        <v>0</v>
      </c>
      <c r="H97" s="79">
        <v>0</v>
      </c>
      <c r="I97" s="34">
        <v>0</v>
      </c>
      <c r="J97" s="34">
        <v>0</v>
      </c>
      <c r="K97" s="79">
        <v>0</v>
      </c>
      <c r="L97" s="79">
        <v>0</v>
      </c>
      <c r="M97" s="79">
        <v>0</v>
      </c>
      <c r="N97" s="79">
        <v>0</v>
      </c>
    </row>
    <row r="98" spans="2:14" ht="21" x14ac:dyDescent="0.2">
      <c r="B98" s="30" t="s">
        <v>29</v>
      </c>
      <c r="C98" s="34">
        <v>0</v>
      </c>
      <c r="D98" s="34">
        <v>0</v>
      </c>
      <c r="E98" s="79">
        <v>0</v>
      </c>
      <c r="F98" s="34">
        <v>0</v>
      </c>
      <c r="G98" s="34">
        <v>0</v>
      </c>
      <c r="H98" s="79">
        <v>0</v>
      </c>
      <c r="I98" s="34">
        <v>0</v>
      </c>
      <c r="J98" s="34">
        <v>0</v>
      </c>
      <c r="K98" s="79">
        <v>0</v>
      </c>
      <c r="L98" s="79">
        <v>0</v>
      </c>
      <c r="M98" s="79">
        <v>0</v>
      </c>
      <c r="N98" s="79">
        <v>0</v>
      </c>
    </row>
    <row r="99" spans="2:14" ht="21" x14ac:dyDescent="0.2">
      <c r="B99" s="30" t="s">
        <v>30</v>
      </c>
      <c r="C99" s="34">
        <v>0</v>
      </c>
      <c r="D99" s="34">
        <v>0</v>
      </c>
      <c r="E99" s="79">
        <v>0</v>
      </c>
      <c r="F99" s="34">
        <v>0</v>
      </c>
      <c r="G99" s="34">
        <v>0</v>
      </c>
      <c r="H99" s="79">
        <v>0</v>
      </c>
      <c r="I99" s="34">
        <v>0</v>
      </c>
      <c r="J99" s="34">
        <v>0</v>
      </c>
      <c r="K99" s="79">
        <v>0</v>
      </c>
      <c r="L99" s="79">
        <v>0</v>
      </c>
      <c r="M99" s="79">
        <v>0</v>
      </c>
      <c r="N99" s="79">
        <v>0</v>
      </c>
    </row>
    <row r="100" spans="2:14" ht="21" x14ac:dyDescent="0.2">
      <c r="B100" s="30" t="s">
        <v>31</v>
      </c>
      <c r="C100" s="34">
        <v>0</v>
      </c>
      <c r="D100" s="34">
        <v>0</v>
      </c>
      <c r="E100" s="79">
        <v>0</v>
      </c>
      <c r="F100" s="34">
        <v>0</v>
      </c>
      <c r="G100" s="34">
        <v>0</v>
      </c>
      <c r="H100" s="79">
        <v>0</v>
      </c>
      <c r="I100" s="34">
        <v>0</v>
      </c>
      <c r="J100" s="34">
        <v>0</v>
      </c>
      <c r="K100" s="79">
        <v>0</v>
      </c>
      <c r="L100" s="79">
        <v>0</v>
      </c>
      <c r="M100" s="79">
        <v>0</v>
      </c>
      <c r="N100" s="79">
        <v>0</v>
      </c>
    </row>
    <row r="101" spans="2:14" ht="21" x14ac:dyDescent="0.2">
      <c r="B101" s="30" t="s">
        <v>32</v>
      </c>
      <c r="C101" s="34">
        <v>0</v>
      </c>
      <c r="D101" s="34">
        <v>0</v>
      </c>
      <c r="E101" s="79">
        <v>0</v>
      </c>
      <c r="F101" s="34">
        <v>0</v>
      </c>
      <c r="G101" s="34">
        <v>0</v>
      </c>
      <c r="H101" s="79">
        <v>0</v>
      </c>
      <c r="I101" s="34">
        <v>0</v>
      </c>
      <c r="J101" s="34">
        <v>0</v>
      </c>
      <c r="K101" s="79">
        <v>0</v>
      </c>
      <c r="L101" s="79">
        <v>0</v>
      </c>
      <c r="M101" s="79">
        <v>0</v>
      </c>
      <c r="N101" s="79">
        <v>0</v>
      </c>
    </row>
    <row r="102" spans="2:14" ht="21" x14ac:dyDescent="0.2">
      <c r="B102" s="30" t="s">
        <v>33</v>
      </c>
      <c r="C102" s="34">
        <v>0</v>
      </c>
      <c r="D102" s="34">
        <v>0</v>
      </c>
      <c r="E102" s="79">
        <v>0</v>
      </c>
      <c r="F102" s="34">
        <v>0</v>
      </c>
      <c r="G102" s="34">
        <v>0</v>
      </c>
      <c r="H102" s="79">
        <v>0</v>
      </c>
      <c r="I102" s="34">
        <v>0</v>
      </c>
      <c r="J102" s="34">
        <v>0</v>
      </c>
      <c r="K102" s="79">
        <v>0</v>
      </c>
      <c r="L102" s="79">
        <v>0</v>
      </c>
      <c r="M102" s="79">
        <v>0</v>
      </c>
      <c r="N102" s="79">
        <v>0</v>
      </c>
    </row>
    <row r="103" spans="2:14" ht="21" x14ac:dyDescent="0.2">
      <c r="B103" s="30" t="s">
        <v>34</v>
      </c>
      <c r="C103" s="34">
        <v>0</v>
      </c>
      <c r="D103" s="34">
        <v>0</v>
      </c>
      <c r="E103" s="79">
        <v>0</v>
      </c>
      <c r="F103" s="34">
        <v>0</v>
      </c>
      <c r="G103" s="34">
        <v>0</v>
      </c>
      <c r="H103" s="79">
        <v>0</v>
      </c>
      <c r="I103" s="34">
        <v>0</v>
      </c>
      <c r="J103" s="34">
        <v>0</v>
      </c>
      <c r="K103" s="79">
        <v>0</v>
      </c>
      <c r="L103" s="79">
        <v>0</v>
      </c>
      <c r="M103" s="79">
        <v>0</v>
      </c>
      <c r="N103" s="79">
        <v>0</v>
      </c>
    </row>
    <row r="104" spans="2:14" ht="21" x14ac:dyDescent="0.2">
      <c r="B104" s="30" t="s">
        <v>35</v>
      </c>
      <c r="C104" s="34">
        <v>0</v>
      </c>
      <c r="D104" s="34">
        <v>0</v>
      </c>
      <c r="E104" s="79">
        <v>0</v>
      </c>
      <c r="F104" s="34">
        <v>0</v>
      </c>
      <c r="G104" s="34">
        <v>0</v>
      </c>
      <c r="H104" s="79">
        <v>0</v>
      </c>
      <c r="I104" s="34">
        <v>0</v>
      </c>
      <c r="J104" s="34">
        <v>0</v>
      </c>
      <c r="K104" s="79">
        <v>0</v>
      </c>
      <c r="L104" s="79">
        <v>0</v>
      </c>
      <c r="M104" s="79">
        <v>0</v>
      </c>
      <c r="N104" s="79">
        <v>0</v>
      </c>
    </row>
    <row r="105" spans="2:14" ht="21" x14ac:dyDescent="0.2">
      <c r="B105" s="30" t="s">
        <v>36</v>
      </c>
      <c r="C105" s="34">
        <v>0</v>
      </c>
      <c r="D105" s="34">
        <v>0</v>
      </c>
      <c r="E105" s="79">
        <v>0</v>
      </c>
      <c r="F105" s="34">
        <v>0</v>
      </c>
      <c r="G105" s="34">
        <v>0</v>
      </c>
      <c r="H105" s="79">
        <v>0</v>
      </c>
      <c r="I105" s="34">
        <v>0</v>
      </c>
      <c r="J105" s="34">
        <v>0</v>
      </c>
      <c r="K105" s="79">
        <v>0</v>
      </c>
      <c r="L105" s="79">
        <v>0</v>
      </c>
      <c r="M105" s="79">
        <v>0</v>
      </c>
      <c r="N105" s="79">
        <v>0</v>
      </c>
    </row>
    <row r="106" spans="2:14" ht="21" x14ac:dyDescent="0.2">
      <c r="B106" s="30" t="s">
        <v>37</v>
      </c>
      <c r="C106" s="34">
        <v>0</v>
      </c>
      <c r="D106" s="34">
        <v>0</v>
      </c>
      <c r="E106" s="79">
        <v>0</v>
      </c>
      <c r="F106" s="34">
        <v>0</v>
      </c>
      <c r="G106" s="34">
        <v>0</v>
      </c>
      <c r="H106" s="79">
        <v>0</v>
      </c>
      <c r="I106" s="34">
        <v>0</v>
      </c>
      <c r="J106" s="34">
        <v>0</v>
      </c>
      <c r="K106" s="79">
        <v>0</v>
      </c>
      <c r="L106" s="79">
        <v>0</v>
      </c>
      <c r="M106" s="79">
        <v>0</v>
      </c>
      <c r="N106" s="79">
        <v>0</v>
      </c>
    </row>
    <row r="107" spans="2:14" ht="21" x14ac:dyDescent="0.2">
      <c r="B107" s="30" t="s">
        <v>38</v>
      </c>
      <c r="C107" s="34">
        <v>0</v>
      </c>
      <c r="D107" s="34">
        <v>0</v>
      </c>
      <c r="E107" s="79">
        <v>0</v>
      </c>
      <c r="F107" s="34">
        <v>0</v>
      </c>
      <c r="G107" s="34">
        <v>0</v>
      </c>
      <c r="H107" s="79">
        <v>0</v>
      </c>
      <c r="I107" s="34">
        <v>0</v>
      </c>
      <c r="J107" s="34">
        <v>0</v>
      </c>
      <c r="K107" s="79">
        <v>0</v>
      </c>
      <c r="L107" s="79">
        <v>0</v>
      </c>
      <c r="M107" s="79">
        <v>0</v>
      </c>
      <c r="N107" s="79">
        <v>0</v>
      </c>
    </row>
    <row r="108" spans="2:14" ht="21" x14ac:dyDescent="0.2">
      <c r="B108" s="30" t="s">
        <v>39</v>
      </c>
      <c r="C108" s="34">
        <v>0</v>
      </c>
      <c r="D108" s="34">
        <v>0</v>
      </c>
      <c r="E108" s="79">
        <v>0</v>
      </c>
      <c r="F108" s="34">
        <v>0</v>
      </c>
      <c r="G108" s="34">
        <v>0</v>
      </c>
      <c r="H108" s="79">
        <v>0</v>
      </c>
      <c r="I108" s="34">
        <v>0</v>
      </c>
      <c r="J108" s="34">
        <v>0</v>
      </c>
      <c r="K108" s="79">
        <v>0</v>
      </c>
      <c r="L108" s="79">
        <v>0</v>
      </c>
      <c r="M108" s="79">
        <v>0</v>
      </c>
      <c r="N108" s="79">
        <v>0</v>
      </c>
    </row>
    <row r="109" spans="2:14" ht="21" x14ac:dyDescent="0.2">
      <c r="B109" s="30" t="s">
        <v>40</v>
      </c>
      <c r="C109" s="34">
        <v>0</v>
      </c>
      <c r="D109" s="34">
        <v>0</v>
      </c>
      <c r="E109" s="79">
        <v>0</v>
      </c>
      <c r="F109" s="34">
        <v>0</v>
      </c>
      <c r="G109" s="34">
        <v>0</v>
      </c>
      <c r="H109" s="79">
        <v>0</v>
      </c>
      <c r="I109" s="34">
        <v>0</v>
      </c>
      <c r="J109" s="34">
        <v>0</v>
      </c>
      <c r="K109" s="79">
        <v>0</v>
      </c>
      <c r="L109" s="79">
        <v>0</v>
      </c>
      <c r="M109" s="79">
        <v>0</v>
      </c>
      <c r="N109" s="79">
        <v>0</v>
      </c>
    </row>
    <row r="110" spans="2:14" ht="21" x14ac:dyDescent="0.2">
      <c r="B110" s="30" t="s">
        <v>41</v>
      </c>
      <c r="C110" s="34">
        <v>0</v>
      </c>
      <c r="D110" s="34">
        <v>0</v>
      </c>
      <c r="E110" s="79">
        <v>0</v>
      </c>
      <c r="F110" s="34">
        <v>0</v>
      </c>
      <c r="G110" s="34">
        <v>0</v>
      </c>
      <c r="H110" s="79">
        <v>0</v>
      </c>
      <c r="I110" s="34">
        <v>0</v>
      </c>
      <c r="J110" s="34">
        <v>0</v>
      </c>
      <c r="K110" s="79">
        <v>0</v>
      </c>
      <c r="L110" s="79">
        <v>0</v>
      </c>
      <c r="M110" s="79">
        <v>0</v>
      </c>
      <c r="N110" s="79">
        <v>0</v>
      </c>
    </row>
    <row r="111" spans="2:14" ht="21.75" thickBot="1" x14ac:dyDescent="0.25">
      <c r="B111" s="212" t="s">
        <v>42</v>
      </c>
      <c r="C111" s="34">
        <v>0</v>
      </c>
      <c r="D111" s="34">
        <v>0</v>
      </c>
      <c r="E111" s="79">
        <v>0</v>
      </c>
      <c r="F111" s="34">
        <v>0</v>
      </c>
      <c r="G111" s="34">
        <v>0</v>
      </c>
      <c r="H111" s="79">
        <v>0</v>
      </c>
      <c r="I111" s="34">
        <v>0</v>
      </c>
      <c r="J111" s="34">
        <v>0</v>
      </c>
      <c r="K111" s="79">
        <v>0</v>
      </c>
      <c r="L111" s="79">
        <v>0</v>
      </c>
      <c r="M111" s="79">
        <v>0</v>
      </c>
      <c r="N111" s="79">
        <v>0</v>
      </c>
    </row>
    <row r="112" spans="2:14" ht="21.75" thickBot="1" x14ac:dyDescent="0.25">
      <c r="B112" s="16" t="s">
        <v>11</v>
      </c>
      <c r="C112" s="79">
        <v>0</v>
      </c>
      <c r="D112" s="79">
        <v>0</v>
      </c>
      <c r="E112" s="79">
        <v>0</v>
      </c>
      <c r="F112" s="79">
        <v>0</v>
      </c>
      <c r="G112" s="79">
        <v>0</v>
      </c>
      <c r="H112" s="79">
        <v>0</v>
      </c>
      <c r="I112" s="79">
        <v>0</v>
      </c>
      <c r="J112" s="79">
        <v>0</v>
      </c>
      <c r="K112" s="79">
        <v>0</v>
      </c>
      <c r="L112" s="79">
        <v>0</v>
      </c>
      <c r="M112" s="79">
        <v>0</v>
      </c>
      <c r="N112" s="79">
        <v>0</v>
      </c>
    </row>
    <row r="113" spans="2:14" ht="15" thickBot="1" x14ac:dyDescent="0.25"/>
    <row r="114" spans="2:14" ht="21" x14ac:dyDescent="0.2">
      <c r="B114" s="306" t="s">
        <v>111</v>
      </c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8"/>
    </row>
    <row r="115" spans="2:14" ht="21.75" thickBot="1" x14ac:dyDescent="0.25">
      <c r="B115" s="309" t="s">
        <v>83</v>
      </c>
      <c r="C115" s="310"/>
      <c r="D115" s="310"/>
      <c r="E115" s="310"/>
      <c r="F115" s="310"/>
      <c r="G115" s="310"/>
      <c r="H115" s="310"/>
      <c r="I115" s="310"/>
      <c r="J115" s="310"/>
      <c r="K115" s="310"/>
      <c r="L115" s="310"/>
      <c r="M115" s="310"/>
      <c r="N115" s="311"/>
    </row>
    <row r="116" spans="2:14" ht="21" x14ac:dyDescent="0.2">
      <c r="B116" s="312" t="s">
        <v>17</v>
      </c>
      <c r="C116" s="306" t="s">
        <v>18</v>
      </c>
      <c r="D116" s="307"/>
      <c r="E116" s="314" t="s">
        <v>1</v>
      </c>
      <c r="F116" s="316" t="s">
        <v>19</v>
      </c>
      <c r="G116" s="307"/>
      <c r="H116" s="317" t="s">
        <v>3</v>
      </c>
      <c r="I116" s="312" t="s">
        <v>20</v>
      </c>
      <c r="J116" s="316"/>
      <c r="K116" s="314" t="s">
        <v>5</v>
      </c>
      <c r="L116" s="306" t="s">
        <v>6</v>
      </c>
      <c r="M116" s="307" t="s">
        <v>7</v>
      </c>
      <c r="N116" s="308" t="s">
        <v>8</v>
      </c>
    </row>
    <row r="117" spans="2:14" ht="21.75" thickBot="1" x14ac:dyDescent="0.25">
      <c r="B117" s="313"/>
      <c r="C117" s="205" t="s">
        <v>9</v>
      </c>
      <c r="D117" s="206" t="s">
        <v>10</v>
      </c>
      <c r="E117" s="315"/>
      <c r="F117" s="1" t="s">
        <v>9</v>
      </c>
      <c r="G117" s="206" t="s">
        <v>10</v>
      </c>
      <c r="H117" s="318"/>
      <c r="I117" s="205" t="s">
        <v>9</v>
      </c>
      <c r="J117" s="206" t="s">
        <v>10</v>
      </c>
      <c r="K117" s="315"/>
      <c r="L117" s="319"/>
      <c r="M117" s="320"/>
      <c r="N117" s="321"/>
    </row>
    <row r="118" spans="2:14" ht="21" x14ac:dyDescent="0.2">
      <c r="B118" s="204" t="s">
        <v>21</v>
      </c>
      <c r="C118" s="34">
        <f>'خانه بهداشت غیرضمیمه غیر ایرانی'!C7</f>
        <v>0</v>
      </c>
      <c r="D118" s="34">
        <f>'خانه بهداشت غیرضمیمه غیر ایرانی'!D7</f>
        <v>1</v>
      </c>
      <c r="E118" s="79">
        <f>'خانه بهداشت غیرضمیمه غیر ایرانی'!E7</f>
        <v>1</v>
      </c>
      <c r="F118" s="34">
        <f>'خانه بهداشت غیرضمیمه غیر ایرانی'!F7</f>
        <v>0</v>
      </c>
      <c r="G118" s="34">
        <f>'خانه بهداشت غیرضمیمه غیر ایرانی'!G7</f>
        <v>0</v>
      </c>
      <c r="H118" s="79">
        <f>'خانه بهداشت غیرضمیمه غیر ایرانی'!H7</f>
        <v>0</v>
      </c>
      <c r="I118" s="34">
        <v>0</v>
      </c>
      <c r="J118" s="34">
        <v>0</v>
      </c>
      <c r="K118" s="79">
        <v>0</v>
      </c>
      <c r="L118" s="79">
        <f>I118+F118+C118</f>
        <v>0</v>
      </c>
      <c r="M118" s="79">
        <f t="shared" ref="M118:N118" si="9">J118+G118+D118</f>
        <v>1</v>
      </c>
      <c r="N118" s="79">
        <f t="shared" si="9"/>
        <v>1</v>
      </c>
    </row>
    <row r="119" spans="2:14" ht="21" x14ac:dyDescent="0.2">
      <c r="B119" s="30" t="s">
        <v>22</v>
      </c>
      <c r="C119" s="34">
        <f>'خانه بهداشت غیرضمیمه غیر ایرانی'!C8</f>
        <v>11</v>
      </c>
      <c r="D119" s="34">
        <f>'خانه بهداشت غیرضمیمه غیر ایرانی'!D8</f>
        <v>7</v>
      </c>
      <c r="E119" s="79">
        <f>'خانه بهداشت غیرضمیمه غیر ایرانی'!E8</f>
        <v>18</v>
      </c>
      <c r="F119" s="34">
        <f>'خانه بهداشت غیرضمیمه غیر ایرانی'!F8</f>
        <v>0</v>
      </c>
      <c r="G119" s="34">
        <f>'خانه بهداشت غیرضمیمه غیر ایرانی'!G8</f>
        <v>0</v>
      </c>
      <c r="H119" s="79">
        <f>'خانه بهداشت غیرضمیمه غیر ایرانی'!H8</f>
        <v>0</v>
      </c>
      <c r="I119" s="34">
        <v>0</v>
      </c>
      <c r="J119" s="34">
        <v>0</v>
      </c>
      <c r="K119" s="79">
        <v>0</v>
      </c>
      <c r="L119" s="79">
        <f t="shared" ref="L119:L140" si="10">I119+F119+C119</f>
        <v>11</v>
      </c>
      <c r="M119" s="79">
        <f t="shared" ref="M119:M140" si="11">J119+G119+D119</f>
        <v>7</v>
      </c>
      <c r="N119" s="79">
        <f t="shared" ref="N119:N140" si="12">K119+H119+E119</f>
        <v>18</v>
      </c>
    </row>
    <row r="120" spans="2:14" ht="21" x14ac:dyDescent="0.2">
      <c r="B120" s="30" t="s">
        <v>23</v>
      </c>
      <c r="C120" s="34">
        <f>'خانه بهداشت غیرضمیمه غیر ایرانی'!C9</f>
        <v>31</v>
      </c>
      <c r="D120" s="34">
        <f>'خانه بهداشت غیرضمیمه غیر ایرانی'!D9</f>
        <v>36</v>
      </c>
      <c r="E120" s="79">
        <f>'خانه بهداشت غیرضمیمه غیر ایرانی'!E9</f>
        <v>67</v>
      </c>
      <c r="F120" s="34">
        <f>'خانه بهداشت غیرضمیمه غیر ایرانی'!F9</f>
        <v>3</v>
      </c>
      <c r="G120" s="34">
        <f>'خانه بهداشت غیرضمیمه غیر ایرانی'!G9</f>
        <v>2</v>
      </c>
      <c r="H120" s="79">
        <f>'خانه بهداشت غیرضمیمه غیر ایرانی'!H9</f>
        <v>5</v>
      </c>
      <c r="I120" s="34">
        <v>0</v>
      </c>
      <c r="J120" s="34">
        <v>0</v>
      </c>
      <c r="K120" s="79">
        <v>0</v>
      </c>
      <c r="L120" s="79">
        <f t="shared" si="10"/>
        <v>34</v>
      </c>
      <c r="M120" s="79">
        <f t="shared" si="11"/>
        <v>38</v>
      </c>
      <c r="N120" s="79">
        <f t="shared" si="12"/>
        <v>72</v>
      </c>
    </row>
    <row r="121" spans="2:14" ht="21" x14ac:dyDescent="0.2">
      <c r="B121" s="30" t="s">
        <v>24</v>
      </c>
      <c r="C121" s="34">
        <f>'خانه بهداشت غیرضمیمه غیر ایرانی'!C10</f>
        <v>19</v>
      </c>
      <c r="D121" s="34">
        <f>'خانه بهداشت غیرضمیمه غیر ایرانی'!D10</f>
        <v>11</v>
      </c>
      <c r="E121" s="79">
        <f>'خانه بهداشت غیرضمیمه غیر ایرانی'!E10</f>
        <v>30</v>
      </c>
      <c r="F121" s="34">
        <f>'خانه بهداشت غیرضمیمه غیر ایرانی'!F10</f>
        <v>0</v>
      </c>
      <c r="G121" s="34">
        <f>'خانه بهداشت غیرضمیمه غیر ایرانی'!G10</f>
        <v>2</v>
      </c>
      <c r="H121" s="79">
        <f>'خانه بهداشت غیرضمیمه غیر ایرانی'!H10</f>
        <v>2</v>
      </c>
      <c r="I121" s="34">
        <v>0</v>
      </c>
      <c r="J121" s="34">
        <v>0</v>
      </c>
      <c r="K121" s="79">
        <v>0</v>
      </c>
      <c r="L121" s="79">
        <f t="shared" si="10"/>
        <v>19</v>
      </c>
      <c r="M121" s="79">
        <f t="shared" si="11"/>
        <v>13</v>
      </c>
      <c r="N121" s="79">
        <f t="shared" si="12"/>
        <v>32</v>
      </c>
    </row>
    <row r="122" spans="2:14" ht="21" x14ac:dyDescent="0.2">
      <c r="B122" s="30" t="s">
        <v>25</v>
      </c>
      <c r="C122" s="34">
        <f>'خانه بهداشت غیرضمیمه غیر ایرانی'!C11</f>
        <v>25</v>
      </c>
      <c r="D122" s="34">
        <f>'خانه بهداشت غیرضمیمه غیر ایرانی'!D11</f>
        <v>22</v>
      </c>
      <c r="E122" s="79">
        <f>'خانه بهداشت غیرضمیمه غیر ایرانی'!E11</f>
        <v>47</v>
      </c>
      <c r="F122" s="34">
        <f>'خانه بهداشت غیرضمیمه غیر ایرانی'!F11</f>
        <v>2</v>
      </c>
      <c r="G122" s="34">
        <f>'خانه بهداشت غیرضمیمه غیر ایرانی'!G11</f>
        <v>0</v>
      </c>
      <c r="H122" s="79">
        <f>'خانه بهداشت غیرضمیمه غیر ایرانی'!H11</f>
        <v>2</v>
      </c>
      <c r="I122" s="34">
        <v>0</v>
      </c>
      <c r="J122" s="34">
        <v>0</v>
      </c>
      <c r="K122" s="79">
        <v>0</v>
      </c>
      <c r="L122" s="79">
        <f t="shared" si="10"/>
        <v>27</v>
      </c>
      <c r="M122" s="79">
        <f t="shared" si="11"/>
        <v>22</v>
      </c>
      <c r="N122" s="79">
        <f t="shared" si="12"/>
        <v>49</v>
      </c>
    </row>
    <row r="123" spans="2:14" ht="21" x14ac:dyDescent="0.2">
      <c r="B123" s="30" t="s">
        <v>26</v>
      </c>
      <c r="C123" s="34">
        <f>'خانه بهداشت غیرضمیمه غیر ایرانی'!C12</f>
        <v>25</v>
      </c>
      <c r="D123" s="34">
        <f>'خانه بهداشت غیرضمیمه غیر ایرانی'!D12</f>
        <v>23</v>
      </c>
      <c r="E123" s="79">
        <f>'خانه بهداشت غیرضمیمه غیر ایرانی'!E12</f>
        <v>48</v>
      </c>
      <c r="F123" s="34">
        <f>'خانه بهداشت غیرضمیمه غیر ایرانی'!F12</f>
        <v>1</v>
      </c>
      <c r="G123" s="34">
        <f>'خانه بهداشت غیرضمیمه غیر ایرانی'!G12</f>
        <v>2</v>
      </c>
      <c r="H123" s="79">
        <f>'خانه بهداشت غیرضمیمه غیر ایرانی'!H12</f>
        <v>3</v>
      </c>
      <c r="I123" s="34">
        <v>0</v>
      </c>
      <c r="J123" s="34">
        <v>0</v>
      </c>
      <c r="K123" s="79">
        <v>0</v>
      </c>
      <c r="L123" s="79">
        <f t="shared" si="10"/>
        <v>26</v>
      </c>
      <c r="M123" s="79">
        <f t="shared" si="11"/>
        <v>25</v>
      </c>
      <c r="N123" s="79">
        <f t="shared" si="12"/>
        <v>51</v>
      </c>
    </row>
    <row r="124" spans="2:14" ht="21" x14ac:dyDescent="0.2">
      <c r="B124" s="30" t="s">
        <v>27</v>
      </c>
      <c r="C124" s="34">
        <f>'خانه بهداشت غیرضمیمه غیر ایرانی'!C13</f>
        <v>22</v>
      </c>
      <c r="D124" s="34">
        <f>'خانه بهداشت غیرضمیمه غیر ایرانی'!D13</f>
        <v>16</v>
      </c>
      <c r="E124" s="79">
        <f>'خانه بهداشت غیرضمیمه غیر ایرانی'!E13</f>
        <v>38</v>
      </c>
      <c r="F124" s="34">
        <f>'خانه بهداشت غیرضمیمه غیر ایرانی'!F13</f>
        <v>0</v>
      </c>
      <c r="G124" s="34">
        <f>'خانه بهداشت غیرضمیمه غیر ایرانی'!G13</f>
        <v>0</v>
      </c>
      <c r="H124" s="79">
        <f>'خانه بهداشت غیرضمیمه غیر ایرانی'!H13</f>
        <v>0</v>
      </c>
      <c r="I124" s="34">
        <v>0</v>
      </c>
      <c r="J124" s="34">
        <v>0</v>
      </c>
      <c r="K124" s="79">
        <v>0</v>
      </c>
      <c r="L124" s="79">
        <f t="shared" si="10"/>
        <v>22</v>
      </c>
      <c r="M124" s="79">
        <f t="shared" si="11"/>
        <v>16</v>
      </c>
      <c r="N124" s="79">
        <f t="shared" si="12"/>
        <v>38</v>
      </c>
    </row>
    <row r="125" spans="2:14" ht="21" x14ac:dyDescent="0.2">
      <c r="B125" s="30" t="s">
        <v>28</v>
      </c>
      <c r="C125" s="34">
        <f>'خانه بهداشت غیرضمیمه غیر ایرانی'!C14</f>
        <v>12</v>
      </c>
      <c r="D125" s="34">
        <f>'خانه بهداشت غیرضمیمه غیر ایرانی'!D14</f>
        <v>10</v>
      </c>
      <c r="E125" s="79">
        <f>'خانه بهداشت غیرضمیمه غیر ایرانی'!E14</f>
        <v>22</v>
      </c>
      <c r="F125" s="34">
        <f>'خانه بهداشت غیرضمیمه غیر ایرانی'!F14</f>
        <v>0</v>
      </c>
      <c r="G125" s="34">
        <f>'خانه بهداشت غیرضمیمه غیر ایرانی'!G14</f>
        <v>0</v>
      </c>
      <c r="H125" s="79">
        <f>'خانه بهداشت غیرضمیمه غیر ایرانی'!H14</f>
        <v>0</v>
      </c>
      <c r="I125" s="34">
        <v>0</v>
      </c>
      <c r="J125" s="34">
        <v>0</v>
      </c>
      <c r="K125" s="79">
        <v>0</v>
      </c>
      <c r="L125" s="79">
        <f t="shared" si="10"/>
        <v>12</v>
      </c>
      <c r="M125" s="79">
        <f t="shared" si="11"/>
        <v>10</v>
      </c>
      <c r="N125" s="79">
        <f t="shared" si="12"/>
        <v>22</v>
      </c>
    </row>
    <row r="126" spans="2:14" ht="21" x14ac:dyDescent="0.2">
      <c r="B126" s="30" t="s">
        <v>29</v>
      </c>
      <c r="C126" s="34">
        <f>'خانه بهداشت غیرضمیمه غیر ایرانی'!C15</f>
        <v>30</v>
      </c>
      <c r="D126" s="34">
        <f>'خانه بهداشت غیرضمیمه غیر ایرانی'!D15</f>
        <v>27</v>
      </c>
      <c r="E126" s="79">
        <f>'خانه بهداشت غیرضمیمه غیر ایرانی'!E15</f>
        <v>57</v>
      </c>
      <c r="F126" s="34">
        <f>'خانه بهداشت غیرضمیمه غیر ایرانی'!F15</f>
        <v>1</v>
      </c>
      <c r="G126" s="34">
        <f>'خانه بهداشت غیرضمیمه غیر ایرانی'!G15</f>
        <v>2</v>
      </c>
      <c r="H126" s="79">
        <f>'خانه بهداشت غیرضمیمه غیر ایرانی'!H15</f>
        <v>3</v>
      </c>
      <c r="I126" s="34">
        <v>0</v>
      </c>
      <c r="J126" s="34">
        <v>0</v>
      </c>
      <c r="K126" s="79">
        <v>0</v>
      </c>
      <c r="L126" s="79">
        <f t="shared" si="10"/>
        <v>31</v>
      </c>
      <c r="M126" s="79">
        <f t="shared" si="11"/>
        <v>29</v>
      </c>
      <c r="N126" s="79">
        <f t="shared" si="12"/>
        <v>60</v>
      </c>
    </row>
    <row r="127" spans="2:14" ht="21" x14ac:dyDescent="0.2">
      <c r="B127" s="30" t="s">
        <v>30</v>
      </c>
      <c r="C127" s="34">
        <f>'خانه بهداشت غیرضمیمه غیر ایرانی'!C16</f>
        <v>29</v>
      </c>
      <c r="D127" s="34">
        <f>'خانه بهداشت غیرضمیمه غیر ایرانی'!D16</f>
        <v>38</v>
      </c>
      <c r="E127" s="79">
        <f>'خانه بهداشت غیرضمیمه غیر ایرانی'!E16</f>
        <v>67</v>
      </c>
      <c r="F127" s="34">
        <f>'خانه بهداشت غیرضمیمه غیر ایرانی'!F16</f>
        <v>2</v>
      </c>
      <c r="G127" s="34">
        <f>'خانه بهداشت غیرضمیمه غیر ایرانی'!G16</f>
        <v>3</v>
      </c>
      <c r="H127" s="79">
        <f>'خانه بهداشت غیرضمیمه غیر ایرانی'!H16</f>
        <v>5</v>
      </c>
      <c r="I127" s="34">
        <v>0</v>
      </c>
      <c r="J127" s="34">
        <v>0</v>
      </c>
      <c r="K127" s="79">
        <v>0</v>
      </c>
      <c r="L127" s="79">
        <f t="shared" si="10"/>
        <v>31</v>
      </c>
      <c r="M127" s="79">
        <f t="shared" si="11"/>
        <v>41</v>
      </c>
      <c r="N127" s="79">
        <f t="shared" si="12"/>
        <v>72</v>
      </c>
    </row>
    <row r="128" spans="2:14" ht="21" x14ac:dyDescent="0.2">
      <c r="B128" s="30" t="s">
        <v>31</v>
      </c>
      <c r="C128" s="34">
        <f>'خانه بهداشت غیرضمیمه غیر ایرانی'!C17</f>
        <v>27</v>
      </c>
      <c r="D128" s="34">
        <f>'خانه بهداشت غیرضمیمه غیر ایرانی'!D17</f>
        <v>22</v>
      </c>
      <c r="E128" s="79">
        <f>'خانه بهداشت غیرضمیمه غیر ایرانی'!E17</f>
        <v>49</v>
      </c>
      <c r="F128" s="34">
        <f>'خانه بهداشت غیرضمیمه غیر ایرانی'!F17</f>
        <v>2</v>
      </c>
      <c r="G128" s="34">
        <f>'خانه بهداشت غیرضمیمه غیر ایرانی'!G17</f>
        <v>0</v>
      </c>
      <c r="H128" s="79">
        <f>'خانه بهداشت غیرضمیمه غیر ایرانی'!H17</f>
        <v>2</v>
      </c>
      <c r="I128" s="34">
        <v>0</v>
      </c>
      <c r="J128" s="34">
        <v>0</v>
      </c>
      <c r="K128" s="79">
        <v>0</v>
      </c>
      <c r="L128" s="79">
        <f t="shared" si="10"/>
        <v>29</v>
      </c>
      <c r="M128" s="79">
        <f t="shared" si="11"/>
        <v>22</v>
      </c>
      <c r="N128" s="79">
        <f t="shared" si="12"/>
        <v>51</v>
      </c>
    </row>
    <row r="129" spans="2:14" ht="21" x14ac:dyDescent="0.2">
      <c r="B129" s="30" t="s">
        <v>32</v>
      </c>
      <c r="C129" s="34">
        <f>'خانه بهداشت غیرضمیمه غیر ایرانی'!C18</f>
        <v>18</v>
      </c>
      <c r="D129" s="34">
        <f>'خانه بهداشت غیرضمیمه غیر ایرانی'!D18</f>
        <v>18</v>
      </c>
      <c r="E129" s="79">
        <f>'خانه بهداشت غیرضمیمه غیر ایرانی'!E18</f>
        <v>36</v>
      </c>
      <c r="F129" s="34">
        <f>'خانه بهداشت غیرضمیمه غیر ایرانی'!F18</f>
        <v>1</v>
      </c>
      <c r="G129" s="34">
        <f>'خانه بهداشت غیرضمیمه غیر ایرانی'!G18</f>
        <v>1</v>
      </c>
      <c r="H129" s="79">
        <f>'خانه بهداشت غیرضمیمه غیر ایرانی'!H18</f>
        <v>2</v>
      </c>
      <c r="I129" s="34">
        <v>0</v>
      </c>
      <c r="J129" s="34">
        <v>0</v>
      </c>
      <c r="K129" s="79">
        <v>0</v>
      </c>
      <c r="L129" s="79">
        <f t="shared" si="10"/>
        <v>19</v>
      </c>
      <c r="M129" s="79">
        <f t="shared" si="11"/>
        <v>19</v>
      </c>
      <c r="N129" s="79">
        <f t="shared" si="12"/>
        <v>38</v>
      </c>
    </row>
    <row r="130" spans="2:14" ht="21" x14ac:dyDescent="0.2">
      <c r="B130" s="30" t="s">
        <v>33</v>
      </c>
      <c r="C130" s="34">
        <f>'خانه بهداشت غیرضمیمه غیر ایرانی'!C19</f>
        <v>13</v>
      </c>
      <c r="D130" s="34">
        <f>'خانه بهداشت غیرضمیمه غیر ایرانی'!D19</f>
        <v>9</v>
      </c>
      <c r="E130" s="79">
        <f>'خانه بهداشت غیرضمیمه غیر ایرانی'!E19</f>
        <v>22</v>
      </c>
      <c r="F130" s="34">
        <f>'خانه بهداشت غیرضمیمه غیر ایرانی'!F19</f>
        <v>2</v>
      </c>
      <c r="G130" s="34">
        <f>'خانه بهداشت غیرضمیمه غیر ایرانی'!G19</f>
        <v>1</v>
      </c>
      <c r="H130" s="79">
        <f>'خانه بهداشت غیرضمیمه غیر ایرانی'!H19</f>
        <v>3</v>
      </c>
      <c r="I130" s="34">
        <v>0</v>
      </c>
      <c r="J130" s="34">
        <v>0</v>
      </c>
      <c r="K130" s="79">
        <v>0</v>
      </c>
      <c r="L130" s="79">
        <f t="shared" si="10"/>
        <v>15</v>
      </c>
      <c r="M130" s="79">
        <f t="shared" si="11"/>
        <v>10</v>
      </c>
      <c r="N130" s="79">
        <f t="shared" si="12"/>
        <v>25</v>
      </c>
    </row>
    <row r="131" spans="2:14" ht="21" x14ac:dyDescent="0.2">
      <c r="B131" s="30" t="s">
        <v>34</v>
      </c>
      <c r="C131" s="34">
        <f>'خانه بهداشت غیرضمیمه غیر ایرانی'!C20</f>
        <v>5</v>
      </c>
      <c r="D131" s="34">
        <f>'خانه بهداشت غیرضمیمه غیر ایرانی'!D20</f>
        <v>4</v>
      </c>
      <c r="E131" s="79">
        <f>'خانه بهداشت غیرضمیمه غیر ایرانی'!E20</f>
        <v>9</v>
      </c>
      <c r="F131" s="34">
        <f>'خانه بهداشت غیرضمیمه غیر ایرانی'!F20</f>
        <v>0</v>
      </c>
      <c r="G131" s="34">
        <f>'خانه بهداشت غیرضمیمه غیر ایرانی'!G20</f>
        <v>0</v>
      </c>
      <c r="H131" s="79">
        <f>'خانه بهداشت غیرضمیمه غیر ایرانی'!H20</f>
        <v>0</v>
      </c>
      <c r="I131" s="34">
        <v>0</v>
      </c>
      <c r="J131" s="34">
        <v>0</v>
      </c>
      <c r="K131" s="79">
        <v>0</v>
      </c>
      <c r="L131" s="79">
        <f t="shared" si="10"/>
        <v>5</v>
      </c>
      <c r="M131" s="79">
        <f t="shared" si="11"/>
        <v>4</v>
      </c>
      <c r="N131" s="79">
        <f t="shared" si="12"/>
        <v>9</v>
      </c>
    </row>
    <row r="132" spans="2:14" ht="21" x14ac:dyDescent="0.2">
      <c r="B132" s="30" t="s">
        <v>35</v>
      </c>
      <c r="C132" s="34">
        <f>'خانه بهداشت غیرضمیمه غیر ایرانی'!C21</f>
        <v>7</v>
      </c>
      <c r="D132" s="34">
        <f>'خانه بهداشت غیرضمیمه غیر ایرانی'!D21</f>
        <v>7</v>
      </c>
      <c r="E132" s="79">
        <f>'خانه بهداشت غیرضمیمه غیر ایرانی'!E21</f>
        <v>14</v>
      </c>
      <c r="F132" s="34">
        <f>'خانه بهداشت غیرضمیمه غیر ایرانی'!F21</f>
        <v>0</v>
      </c>
      <c r="G132" s="34">
        <f>'خانه بهداشت غیرضمیمه غیر ایرانی'!G21</f>
        <v>0</v>
      </c>
      <c r="H132" s="79">
        <f>'خانه بهداشت غیرضمیمه غیر ایرانی'!H21</f>
        <v>0</v>
      </c>
      <c r="I132" s="34">
        <v>0</v>
      </c>
      <c r="J132" s="34">
        <v>0</v>
      </c>
      <c r="K132" s="79">
        <v>0</v>
      </c>
      <c r="L132" s="79">
        <f t="shared" si="10"/>
        <v>7</v>
      </c>
      <c r="M132" s="79">
        <f t="shared" si="11"/>
        <v>7</v>
      </c>
      <c r="N132" s="79">
        <f t="shared" si="12"/>
        <v>14</v>
      </c>
    </row>
    <row r="133" spans="2:14" ht="21" x14ac:dyDescent="0.2">
      <c r="B133" s="30" t="s">
        <v>36</v>
      </c>
      <c r="C133" s="34">
        <f>'خانه بهداشت غیرضمیمه غیر ایرانی'!C22</f>
        <v>6</v>
      </c>
      <c r="D133" s="34">
        <f>'خانه بهداشت غیرضمیمه غیر ایرانی'!D22</f>
        <v>8</v>
      </c>
      <c r="E133" s="79">
        <f>'خانه بهداشت غیرضمیمه غیر ایرانی'!E22</f>
        <v>14</v>
      </c>
      <c r="F133" s="34">
        <f>'خانه بهداشت غیرضمیمه غیر ایرانی'!F22</f>
        <v>0</v>
      </c>
      <c r="G133" s="34">
        <f>'خانه بهداشت غیرضمیمه غیر ایرانی'!G22</f>
        <v>0</v>
      </c>
      <c r="H133" s="79">
        <f>'خانه بهداشت غیرضمیمه غیر ایرانی'!H22</f>
        <v>0</v>
      </c>
      <c r="I133" s="34">
        <v>0</v>
      </c>
      <c r="J133" s="34">
        <v>0</v>
      </c>
      <c r="K133" s="79">
        <v>0</v>
      </c>
      <c r="L133" s="79">
        <f t="shared" si="10"/>
        <v>6</v>
      </c>
      <c r="M133" s="79">
        <f t="shared" si="11"/>
        <v>8</v>
      </c>
      <c r="N133" s="79">
        <f t="shared" si="12"/>
        <v>14</v>
      </c>
    </row>
    <row r="134" spans="2:14" ht="21" x14ac:dyDescent="0.2">
      <c r="B134" s="30" t="s">
        <v>37</v>
      </c>
      <c r="C134" s="34">
        <f>'خانه بهداشت غیرضمیمه غیر ایرانی'!C23</f>
        <v>9</v>
      </c>
      <c r="D134" s="34">
        <f>'خانه بهداشت غیرضمیمه غیر ایرانی'!D23</f>
        <v>4</v>
      </c>
      <c r="E134" s="79">
        <f>'خانه بهداشت غیرضمیمه غیر ایرانی'!E23</f>
        <v>13</v>
      </c>
      <c r="F134" s="34">
        <f>'خانه بهداشت غیرضمیمه غیر ایرانی'!F23</f>
        <v>0</v>
      </c>
      <c r="G134" s="34">
        <f>'خانه بهداشت غیرضمیمه غیر ایرانی'!G23</f>
        <v>0</v>
      </c>
      <c r="H134" s="79">
        <f>'خانه بهداشت غیرضمیمه غیر ایرانی'!H23</f>
        <v>0</v>
      </c>
      <c r="I134" s="34">
        <v>0</v>
      </c>
      <c r="J134" s="34">
        <v>0</v>
      </c>
      <c r="K134" s="79">
        <v>0</v>
      </c>
      <c r="L134" s="79">
        <f t="shared" si="10"/>
        <v>9</v>
      </c>
      <c r="M134" s="79">
        <f t="shared" si="11"/>
        <v>4</v>
      </c>
      <c r="N134" s="79">
        <f t="shared" si="12"/>
        <v>13</v>
      </c>
    </row>
    <row r="135" spans="2:14" ht="21" x14ac:dyDescent="0.2">
      <c r="B135" s="30" t="s">
        <v>38</v>
      </c>
      <c r="C135" s="34">
        <f>'خانه بهداشت غیرضمیمه غیر ایرانی'!C24</f>
        <v>3</v>
      </c>
      <c r="D135" s="34">
        <f>'خانه بهداشت غیرضمیمه غیر ایرانی'!D24</f>
        <v>5</v>
      </c>
      <c r="E135" s="79">
        <f>'خانه بهداشت غیرضمیمه غیر ایرانی'!E24</f>
        <v>8</v>
      </c>
      <c r="F135" s="34">
        <f>'خانه بهداشت غیرضمیمه غیر ایرانی'!F24</f>
        <v>0</v>
      </c>
      <c r="G135" s="34">
        <f>'خانه بهداشت غیرضمیمه غیر ایرانی'!G24</f>
        <v>0</v>
      </c>
      <c r="H135" s="79">
        <f>'خانه بهداشت غیرضمیمه غیر ایرانی'!H24</f>
        <v>0</v>
      </c>
      <c r="I135" s="34">
        <v>0</v>
      </c>
      <c r="J135" s="34">
        <v>0</v>
      </c>
      <c r="K135" s="79">
        <v>0</v>
      </c>
      <c r="L135" s="79">
        <f t="shared" si="10"/>
        <v>3</v>
      </c>
      <c r="M135" s="79">
        <f t="shared" si="11"/>
        <v>5</v>
      </c>
      <c r="N135" s="79">
        <f t="shared" si="12"/>
        <v>8</v>
      </c>
    </row>
    <row r="136" spans="2:14" ht="21" x14ac:dyDescent="0.2">
      <c r="B136" s="30" t="s">
        <v>39</v>
      </c>
      <c r="C136" s="34">
        <f>'خانه بهداشت غیرضمیمه غیر ایرانی'!C25</f>
        <v>5</v>
      </c>
      <c r="D136" s="34">
        <f>'خانه بهداشت غیرضمیمه غیر ایرانی'!D25</f>
        <v>6</v>
      </c>
      <c r="E136" s="79">
        <f>'خانه بهداشت غیرضمیمه غیر ایرانی'!E25</f>
        <v>11</v>
      </c>
      <c r="F136" s="34">
        <f>'خانه بهداشت غیرضمیمه غیر ایرانی'!F25</f>
        <v>0</v>
      </c>
      <c r="G136" s="34">
        <f>'خانه بهداشت غیرضمیمه غیر ایرانی'!G25</f>
        <v>0</v>
      </c>
      <c r="H136" s="79">
        <f>'خانه بهداشت غیرضمیمه غیر ایرانی'!H25</f>
        <v>0</v>
      </c>
      <c r="I136" s="34">
        <v>0</v>
      </c>
      <c r="J136" s="34">
        <v>0</v>
      </c>
      <c r="K136" s="79">
        <v>0</v>
      </c>
      <c r="L136" s="79">
        <f t="shared" si="10"/>
        <v>5</v>
      </c>
      <c r="M136" s="79">
        <f t="shared" si="11"/>
        <v>6</v>
      </c>
      <c r="N136" s="79">
        <f t="shared" si="12"/>
        <v>11</v>
      </c>
    </row>
    <row r="137" spans="2:14" ht="21" x14ac:dyDescent="0.2">
      <c r="B137" s="30" t="s">
        <v>40</v>
      </c>
      <c r="C137" s="34">
        <f>'خانه بهداشت غیرضمیمه غیر ایرانی'!C26</f>
        <v>0</v>
      </c>
      <c r="D137" s="34">
        <f>'خانه بهداشت غیرضمیمه غیر ایرانی'!D26</f>
        <v>1</v>
      </c>
      <c r="E137" s="79">
        <f>'خانه بهداشت غیرضمیمه غیر ایرانی'!E26</f>
        <v>1</v>
      </c>
      <c r="F137" s="34">
        <f>'خانه بهداشت غیرضمیمه غیر ایرانی'!F26</f>
        <v>0</v>
      </c>
      <c r="G137" s="34">
        <f>'خانه بهداشت غیرضمیمه غیر ایرانی'!G26</f>
        <v>0</v>
      </c>
      <c r="H137" s="79">
        <f>'خانه بهداشت غیرضمیمه غیر ایرانی'!H26</f>
        <v>0</v>
      </c>
      <c r="I137" s="34">
        <v>0</v>
      </c>
      <c r="J137" s="34">
        <v>0</v>
      </c>
      <c r="K137" s="79">
        <v>0</v>
      </c>
      <c r="L137" s="79">
        <f t="shared" si="10"/>
        <v>0</v>
      </c>
      <c r="M137" s="79">
        <f t="shared" si="11"/>
        <v>1</v>
      </c>
      <c r="N137" s="79">
        <f t="shared" si="12"/>
        <v>1</v>
      </c>
    </row>
    <row r="138" spans="2:14" ht="21" x14ac:dyDescent="0.2">
      <c r="B138" s="30" t="s">
        <v>41</v>
      </c>
      <c r="C138" s="34">
        <f>'خانه بهداشت غیرضمیمه غیر ایرانی'!C27</f>
        <v>2</v>
      </c>
      <c r="D138" s="34">
        <f>'خانه بهداشت غیرضمیمه غیر ایرانی'!D27</f>
        <v>2</v>
      </c>
      <c r="E138" s="79">
        <f>'خانه بهداشت غیرضمیمه غیر ایرانی'!E27</f>
        <v>4</v>
      </c>
      <c r="F138" s="34">
        <f>'خانه بهداشت غیرضمیمه غیر ایرانی'!F27</f>
        <v>0</v>
      </c>
      <c r="G138" s="34">
        <f>'خانه بهداشت غیرضمیمه غیر ایرانی'!G27</f>
        <v>0</v>
      </c>
      <c r="H138" s="79">
        <f>'خانه بهداشت غیرضمیمه غیر ایرانی'!H27</f>
        <v>0</v>
      </c>
      <c r="I138" s="34">
        <v>0</v>
      </c>
      <c r="J138" s="34">
        <v>0</v>
      </c>
      <c r="K138" s="79">
        <v>0</v>
      </c>
      <c r="L138" s="79">
        <f t="shared" si="10"/>
        <v>2</v>
      </c>
      <c r="M138" s="79">
        <f t="shared" si="11"/>
        <v>2</v>
      </c>
      <c r="N138" s="79">
        <f t="shared" si="12"/>
        <v>4</v>
      </c>
    </row>
    <row r="139" spans="2:14" ht="21.75" thickBot="1" x14ac:dyDescent="0.25">
      <c r="B139" s="212" t="s">
        <v>42</v>
      </c>
      <c r="C139" s="34">
        <f>'خانه بهداشت غیرضمیمه غیر ایرانی'!C28</f>
        <v>2</v>
      </c>
      <c r="D139" s="34">
        <f>'خانه بهداشت غیرضمیمه غیر ایرانی'!D28</f>
        <v>3</v>
      </c>
      <c r="E139" s="79">
        <f>'خانه بهداشت غیرضمیمه غیر ایرانی'!E28</f>
        <v>5</v>
      </c>
      <c r="F139" s="34">
        <f>'خانه بهداشت غیرضمیمه غیر ایرانی'!F28</f>
        <v>0</v>
      </c>
      <c r="G139" s="34">
        <f>'خانه بهداشت غیرضمیمه غیر ایرانی'!G28</f>
        <v>0</v>
      </c>
      <c r="H139" s="79">
        <f>'خانه بهداشت غیرضمیمه غیر ایرانی'!H28</f>
        <v>0</v>
      </c>
      <c r="I139" s="34">
        <v>0</v>
      </c>
      <c r="J139" s="34">
        <v>0</v>
      </c>
      <c r="K139" s="79">
        <v>0</v>
      </c>
      <c r="L139" s="79">
        <f t="shared" si="10"/>
        <v>2</v>
      </c>
      <c r="M139" s="79">
        <f t="shared" si="11"/>
        <v>3</v>
      </c>
      <c r="N139" s="79">
        <f t="shared" si="12"/>
        <v>5</v>
      </c>
    </row>
    <row r="140" spans="2:14" ht="21.75" thickBot="1" x14ac:dyDescent="0.25">
      <c r="B140" s="16" t="s">
        <v>11</v>
      </c>
      <c r="C140" s="79">
        <f>'خانه بهداشت غیرضمیمه غیر ایرانی'!C29</f>
        <v>301</v>
      </c>
      <c r="D140" s="79">
        <f>'خانه بهداشت غیرضمیمه غیر ایرانی'!D29</f>
        <v>280</v>
      </c>
      <c r="E140" s="79">
        <f>'خانه بهداشت غیرضمیمه غیر ایرانی'!E29</f>
        <v>581</v>
      </c>
      <c r="F140" s="79">
        <f>'خانه بهداشت غیرضمیمه غیر ایرانی'!F29</f>
        <v>14</v>
      </c>
      <c r="G140" s="79">
        <f>'خانه بهداشت غیرضمیمه غیر ایرانی'!G29</f>
        <v>13</v>
      </c>
      <c r="H140" s="79">
        <f>'خانه بهداشت غیرضمیمه غیر ایرانی'!H29</f>
        <v>27</v>
      </c>
      <c r="I140" s="34">
        <v>0</v>
      </c>
      <c r="J140" s="34">
        <v>0</v>
      </c>
      <c r="K140" s="79">
        <v>0</v>
      </c>
      <c r="L140" s="79">
        <f t="shared" si="10"/>
        <v>315</v>
      </c>
      <c r="M140" s="79">
        <f t="shared" si="11"/>
        <v>293</v>
      </c>
      <c r="N140" s="79">
        <f t="shared" si="12"/>
        <v>608</v>
      </c>
    </row>
    <row r="141" spans="2:14" ht="15" thickBot="1" x14ac:dyDescent="0.25"/>
    <row r="142" spans="2:14" ht="21" x14ac:dyDescent="0.2">
      <c r="B142" s="306" t="s">
        <v>111</v>
      </c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8"/>
    </row>
    <row r="143" spans="2:14" ht="21.75" thickBot="1" x14ac:dyDescent="0.25">
      <c r="B143" s="309" t="s">
        <v>48</v>
      </c>
      <c r="C143" s="310"/>
      <c r="D143" s="310"/>
      <c r="E143" s="310"/>
      <c r="F143" s="310"/>
      <c r="G143" s="310"/>
      <c r="H143" s="310"/>
      <c r="I143" s="310"/>
      <c r="J143" s="310"/>
      <c r="K143" s="310"/>
      <c r="L143" s="310"/>
      <c r="M143" s="310"/>
      <c r="N143" s="311"/>
    </row>
    <row r="144" spans="2:14" ht="21" x14ac:dyDescent="0.2">
      <c r="B144" s="312" t="s">
        <v>17</v>
      </c>
      <c r="C144" s="306" t="s">
        <v>18</v>
      </c>
      <c r="D144" s="307"/>
      <c r="E144" s="314" t="s">
        <v>1</v>
      </c>
      <c r="F144" s="316" t="s">
        <v>19</v>
      </c>
      <c r="G144" s="307"/>
      <c r="H144" s="317" t="s">
        <v>3</v>
      </c>
      <c r="I144" s="312" t="s">
        <v>20</v>
      </c>
      <c r="J144" s="316"/>
      <c r="K144" s="314" t="s">
        <v>5</v>
      </c>
      <c r="L144" s="306" t="s">
        <v>6</v>
      </c>
      <c r="M144" s="307" t="s">
        <v>7</v>
      </c>
      <c r="N144" s="308" t="s">
        <v>8</v>
      </c>
    </row>
    <row r="145" spans="2:14" ht="21.75" thickBot="1" x14ac:dyDescent="0.25">
      <c r="B145" s="313"/>
      <c r="C145" s="205" t="s">
        <v>9</v>
      </c>
      <c r="D145" s="206" t="s">
        <v>10</v>
      </c>
      <c r="E145" s="315"/>
      <c r="F145" s="1" t="s">
        <v>9</v>
      </c>
      <c r="G145" s="206" t="s">
        <v>10</v>
      </c>
      <c r="H145" s="318"/>
      <c r="I145" s="205" t="s">
        <v>9</v>
      </c>
      <c r="J145" s="206" t="s">
        <v>10</v>
      </c>
      <c r="K145" s="315"/>
      <c r="L145" s="319"/>
      <c r="M145" s="320"/>
      <c r="N145" s="321"/>
    </row>
    <row r="146" spans="2:14" ht="21" x14ac:dyDescent="0.2">
      <c r="B146" s="204" t="s">
        <v>21</v>
      </c>
      <c r="C146" s="34">
        <f>C90+C118</f>
        <v>0</v>
      </c>
      <c r="D146" s="34">
        <f t="shared" ref="D146:N146" si="13">D90+D118</f>
        <v>1</v>
      </c>
      <c r="E146" s="79">
        <f t="shared" si="13"/>
        <v>1</v>
      </c>
      <c r="F146" s="34">
        <f t="shared" si="13"/>
        <v>0</v>
      </c>
      <c r="G146" s="34">
        <f t="shared" si="13"/>
        <v>0</v>
      </c>
      <c r="H146" s="79">
        <f t="shared" si="13"/>
        <v>0</v>
      </c>
      <c r="I146" s="34">
        <f t="shared" si="13"/>
        <v>0</v>
      </c>
      <c r="J146" s="34">
        <f t="shared" si="13"/>
        <v>0</v>
      </c>
      <c r="K146" s="79">
        <f t="shared" si="13"/>
        <v>0</v>
      </c>
      <c r="L146" s="79">
        <f t="shared" si="13"/>
        <v>0</v>
      </c>
      <c r="M146" s="79">
        <f t="shared" si="13"/>
        <v>1</v>
      </c>
      <c r="N146" s="79">
        <f t="shared" si="13"/>
        <v>1</v>
      </c>
    </row>
    <row r="147" spans="2:14" ht="21" x14ac:dyDescent="0.2">
      <c r="B147" s="30" t="s">
        <v>22</v>
      </c>
      <c r="C147" s="34">
        <f t="shared" ref="C147:N162" si="14">C91+C119</f>
        <v>11</v>
      </c>
      <c r="D147" s="34">
        <f t="shared" si="14"/>
        <v>7</v>
      </c>
      <c r="E147" s="79">
        <f t="shared" si="14"/>
        <v>18</v>
      </c>
      <c r="F147" s="34">
        <f t="shared" si="14"/>
        <v>0</v>
      </c>
      <c r="G147" s="34">
        <f t="shared" si="14"/>
        <v>0</v>
      </c>
      <c r="H147" s="79">
        <f t="shared" si="14"/>
        <v>0</v>
      </c>
      <c r="I147" s="34">
        <f t="shared" si="14"/>
        <v>0</v>
      </c>
      <c r="J147" s="34">
        <f t="shared" si="14"/>
        <v>0</v>
      </c>
      <c r="K147" s="79">
        <f t="shared" si="14"/>
        <v>0</v>
      </c>
      <c r="L147" s="79">
        <f t="shared" si="14"/>
        <v>11</v>
      </c>
      <c r="M147" s="79">
        <f t="shared" si="14"/>
        <v>7</v>
      </c>
      <c r="N147" s="79">
        <f t="shared" si="14"/>
        <v>18</v>
      </c>
    </row>
    <row r="148" spans="2:14" ht="21" x14ac:dyDescent="0.2">
      <c r="B148" s="30" t="s">
        <v>23</v>
      </c>
      <c r="C148" s="34">
        <f t="shared" si="14"/>
        <v>31</v>
      </c>
      <c r="D148" s="34">
        <f t="shared" si="14"/>
        <v>36</v>
      </c>
      <c r="E148" s="79">
        <f t="shared" si="14"/>
        <v>67</v>
      </c>
      <c r="F148" s="34">
        <f t="shared" si="14"/>
        <v>3</v>
      </c>
      <c r="G148" s="34">
        <f t="shared" si="14"/>
        <v>2</v>
      </c>
      <c r="H148" s="79">
        <f t="shared" si="14"/>
        <v>5</v>
      </c>
      <c r="I148" s="34">
        <f t="shared" si="14"/>
        <v>0</v>
      </c>
      <c r="J148" s="34">
        <f t="shared" si="14"/>
        <v>0</v>
      </c>
      <c r="K148" s="79">
        <f t="shared" si="14"/>
        <v>0</v>
      </c>
      <c r="L148" s="79">
        <f t="shared" si="14"/>
        <v>34</v>
      </c>
      <c r="M148" s="79">
        <f t="shared" si="14"/>
        <v>38</v>
      </c>
      <c r="N148" s="79">
        <f t="shared" si="14"/>
        <v>72</v>
      </c>
    </row>
    <row r="149" spans="2:14" ht="21" x14ac:dyDescent="0.2">
      <c r="B149" s="30" t="s">
        <v>24</v>
      </c>
      <c r="C149" s="34">
        <f t="shared" si="14"/>
        <v>19</v>
      </c>
      <c r="D149" s="34">
        <f t="shared" si="14"/>
        <v>11</v>
      </c>
      <c r="E149" s="79">
        <f t="shared" si="14"/>
        <v>30</v>
      </c>
      <c r="F149" s="34">
        <f t="shared" si="14"/>
        <v>0</v>
      </c>
      <c r="G149" s="34">
        <f t="shared" si="14"/>
        <v>2</v>
      </c>
      <c r="H149" s="79">
        <f t="shared" si="14"/>
        <v>2</v>
      </c>
      <c r="I149" s="34">
        <f t="shared" si="14"/>
        <v>0</v>
      </c>
      <c r="J149" s="34">
        <f t="shared" si="14"/>
        <v>0</v>
      </c>
      <c r="K149" s="79">
        <f t="shared" si="14"/>
        <v>0</v>
      </c>
      <c r="L149" s="79">
        <f t="shared" si="14"/>
        <v>19</v>
      </c>
      <c r="M149" s="79">
        <f t="shared" si="14"/>
        <v>13</v>
      </c>
      <c r="N149" s="79">
        <f t="shared" si="14"/>
        <v>32</v>
      </c>
    </row>
    <row r="150" spans="2:14" ht="21" x14ac:dyDescent="0.2">
      <c r="B150" s="30" t="s">
        <v>25</v>
      </c>
      <c r="C150" s="34">
        <f t="shared" si="14"/>
        <v>25</v>
      </c>
      <c r="D150" s="34">
        <f t="shared" si="14"/>
        <v>22</v>
      </c>
      <c r="E150" s="79">
        <f t="shared" si="14"/>
        <v>47</v>
      </c>
      <c r="F150" s="34">
        <f t="shared" si="14"/>
        <v>2</v>
      </c>
      <c r="G150" s="34">
        <f t="shared" si="14"/>
        <v>0</v>
      </c>
      <c r="H150" s="79">
        <f t="shared" si="14"/>
        <v>2</v>
      </c>
      <c r="I150" s="34">
        <f t="shared" si="14"/>
        <v>0</v>
      </c>
      <c r="J150" s="34">
        <f t="shared" si="14"/>
        <v>0</v>
      </c>
      <c r="K150" s="79">
        <f t="shared" si="14"/>
        <v>0</v>
      </c>
      <c r="L150" s="79">
        <f t="shared" si="14"/>
        <v>27</v>
      </c>
      <c r="M150" s="79">
        <f t="shared" si="14"/>
        <v>22</v>
      </c>
      <c r="N150" s="79">
        <f t="shared" si="14"/>
        <v>49</v>
      </c>
    </row>
    <row r="151" spans="2:14" ht="21" x14ac:dyDescent="0.2">
      <c r="B151" s="30" t="s">
        <v>26</v>
      </c>
      <c r="C151" s="34">
        <f t="shared" si="14"/>
        <v>25</v>
      </c>
      <c r="D151" s="34">
        <f t="shared" si="14"/>
        <v>23</v>
      </c>
      <c r="E151" s="79">
        <f t="shared" si="14"/>
        <v>48</v>
      </c>
      <c r="F151" s="34">
        <f t="shared" si="14"/>
        <v>1</v>
      </c>
      <c r="G151" s="34">
        <f t="shared" si="14"/>
        <v>2</v>
      </c>
      <c r="H151" s="79">
        <f t="shared" si="14"/>
        <v>3</v>
      </c>
      <c r="I151" s="34">
        <f t="shared" si="14"/>
        <v>0</v>
      </c>
      <c r="J151" s="34">
        <f t="shared" si="14"/>
        <v>0</v>
      </c>
      <c r="K151" s="79">
        <f t="shared" si="14"/>
        <v>0</v>
      </c>
      <c r="L151" s="79">
        <f t="shared" si="14"/>
        <v>26</v>
      </c>
      <c r="M151" s="79">
        <f t="shared" si="14"/>
        <v>25</v>
      </c>
      <c r="N151" s="79">
        <f t="shared" si="14"/>
        <v>51</v>
      </c>
    </row>
    <row r="152" spans="2:14" ht="21" x14ac:dyDescent="0.2">
      <c r="B152" s="30" t="s">
        <v>27</v>
      </c>
      <c r="C152" s="34">
        <f t="shared" si="14"/>
        <v>22</v>
      </c>
      <c r="D152" s="34">
        <f t="shared" si="14"/>
        <v>16</v>
      </c>
      <c r="E152" s="79">
        <f t="shared" si="14"/>
        <v>38</v>
      </c>
      <c r="F152" s="34">
        <f t="shared" si="14"/>
        <v>0</v>
      </c>
      <c r="G152" s="34">
        <f t="shared" si="14"/>
        <v>0</v>
      </c>
      <c r="H152" s="79">
        <f t="shared" si="14"/>
        <v>0</v>
      </c>
      <c r="I152" s="34">
        <f t="shared" si="14"/>
        <v>0</v>
      </c>
      <c r="J152" s="34">
        <f t="shared" si="14"/>
        <v>0</v>
      </c>
      <c r="K152" s="79">
        <f t="shared" si="14"/>
        <v>0</v>
      </c>
      <c r="L152" s="79">
        <f t="shared" si="14"/>
        <v>22</v>
      </c>
      <c r="M152" s="79">
        <f t="shared" si="14"/>
        <v>16</v>
      </c>
      <c r="N152" s="79">
        <f t="shared" si="14"/>
        <v>38</v>
      </c>
    </row>
    <row r="153" spans="2:14" ht="21" x14ac:dyDescent="0.2">
      <c r="B153" s="30" t="s">
        <v>28</v>
      </c>
      <c r="C153" s="34">
        <f t="shared" si="14"/>
        <v>12</v>
      </c>
      <c r="D153" s="34">
        <f t="shared" si="14"/>
        <v>10</v>
      </c>
      <c r="E153" s="79">
        <f t="shared" si="14"/>
        <v>22</v>
      </c>
      <c r="F153" s="34">
        <f t="shared" si="14"/>
        <v>0</v>
      </c>
      <c r="G153" s="34">
        <f t="shared" si="14"/>
        <v>0</v>
      </c>
      <c r="H153" s="79">
        <f t="shared" si="14"/>
        <v>0</v>
      </c>
      <c r="I153" s="34">
        <f t="shared" si="14"/>
        <v>0</v>
      </c>
      <c r="J153" s="34">
        <f t="shared" si="14"/>
        <v>0</v>
      </c>
      <c r="K153" s="79">
        <f t="shared" si="14"/>
        <v>0</v>
      </c>
      <c r="L153" s="79">
        <f t="shared" si="14"/>
        <v>12</v>
      </c>
      <c r="M153" s="79">
        <f t="shared" si="14"/>
        <v>10</v>
      </c>
      <c r="N153" s="79">
        <f t="shared" si="14"/>
        <v>22</v>
      </c>
    </row>
    <row r="154" spans="2:14" ht="21" x14ac:dyDescent="0.2">
      <c r="B154" s="30" t="s">
        <v>29</v>
      </c>
      <c r="C154" s="34">
        <f t="shared" si="14"/>
        <v>30</v>
      </c>
      <c r="D154" s="34">
        <f t="shared" si="14"/>
        <v>27</v>
      </c>
      <c r="E154" s="79">
        <f t="shared" si="14"/>
        <v>57</v>
      </c>
      <c r="F154" s="34">
        <f t="shared" si="14"/>
        <v>1</v>
      </c>
      <c r="G154" s="34">
        <f t="shared" si="14"/>
        <v>2</v>
      </c>
      <c r="H154" s="79">
        <f t="shared" si="14"/>
        <v>3</v>
      </c>
      <c r="I154" s="34">
        <f t="shared" si="14"/>
        <v>0</v>
      </c>
      <c r="J154" s="34">
        <f t="shared" si="14"/>
        <v>0</v>
      </c>
      <c r="K154" s="79">
        <f t="shared" si="14"/>
        <v>0</v>
      </c>
      <c r="L154" s="79">
        <f t="shared" si="14"/>
        <v>31</v>
      </c>
      <c r="M154" s="79">
        <f t="shared" si="14"/>
        <v>29</v>
      </c>
      <c r="N154" s="79">
        <f t="shared" si="14"/>
        <v>60</v>
      </c>
    </row>
    <row r="155" spans="2:14" ht="21" x14ac:dyDescent="0.2">
      <c r="B155" s="30" t="s">
        <v>30</v>
      </c>
      <c r="C155" s="34">
        <f t="shared" si="14"/>
        <v>29</v>
      </c>
      <c r="D155" s="34">
        <f t="shared" si="14"/>
        <v>38</v>
      </c>
      <c r="E155" s="79">
        <f t="shared" si="14"/>
        <v>67</v>
      </c>
      <c r="F155" s="34">
        <f t="shared" si="14"/>
        <v>2</v>
      </c>
      <c r="G155" s="34">
        <f t="shared" si="14"/>
        <v>3</v>
      </c>
      <c r="H155" s="79">
        <f t="shared" si="14"/>
        <v>5</v>
      </c>
      <c r="I155" s="34">
        <f t="shared" si="14"/>
        <v>0</v>
      </c>
      <c r="J155" s="34">
        <f t="shared" si="14"/>
        <v>0</v>
      </c>
      <c r="K155" s="79">
        <f t="shared" si="14"/>
        <v>0</v>
      </c>
      <c r="L155" s="79">
        <f t="shared" si="14"/>
        <v>31</v>
      </c>
      <c r="M155" s="79">
        <f t="shared" si="14"/>
        <v>41</v>
      </c>
      <c r="N155" s="79">
        <f t="shared" si="14"/>
        <v>72</v>
      </c>
    </row>
    <row r="156" spans="2:14" ht="21" x14ac:dyDescent="0.2">
      <c r="B156" s="30" t="s">
        <v>31</v>
      </c>
      <c r="C156" s="34">
        <f t="shared" si="14"/>
        <v>27</v>
      </c>
      <c r="D156" s="34">
        <f t="shared" si="14"/>
        <v>22</v>
      </c>
      <c r="E156" s="79">
        <f t="shared" si="14"/>
        <v>49</v>
      </c>
      <c r="F156" s="34">
        <f t="shared" si="14"/>
        <v>2</v>
      </c>
      <c r="G156" s="34">
        <f t="shared" si="14"/>
        <v>0</v>
      </c>
      <c r="H156" s="79">
        <f t="shared" si="14"/>
        <v>2</v>
      </c>
      <c r="I156" s="34">
        <f t="shared" si="14"/>
        <v>0</v>
      </c>
      <c r="J156" s="34">
        <f t="shared" si="14"/>
        <v>0</v>
      </c>
      <c r="K156" s="79">
        <f t="shared" si="14"/>
        <v>0</v>
      </c>
      <c r="L156" s="79">
        <f t="shared" si="14"/>
        <v>29</v>
      </c>
      <c r="M156" s="79">
        <f t="shared" si="14"/>
        <v>22</v>
      </c>
      <c r="N156" s="79">
        <f t="shared" si="14"/>
        <v>51</v>
      </c>
    </row>
    <row r="157" spans="2:14" ht="21" x14ac:dyDescent="0.2">
      <c r="B157" s="30" t="s">
        <v>32</v>
      </c>
      <c r="C157" s="34">
        <f t="shared" si="14"/>
        <v>18</v>
      </c>
      <c r="D157" s="34">
        <f t="shared" si="14"/>
        <v>18</v>
      </c>
      <c r="E157" s="79">
        <f t="shared" si="14"/>
        <v>36</v>
      </c>
      <c r="F157" s="34">
        <f t="shared" si="14"/>
        <v>1</v>
      </c>
      <c r="G157" s="34">
        <f t="shared" si="14"/>
        <v>1</v>
      </c>
      <c r="H157" s="79">
        <f t="shared" si="14"/>
        <v>2</v>
      </c>
      <c r="I157" s="34">
        <f t="shared" si="14"/>
        <v>0</v>
      </c>
      <c r="J157" s="34">
        <f t="shared" si="14"/>
        <v>0</v>
      </c>
      <c r="K157" s="79">
        <f t="shared" si="14"/>
        <v>0</v>
      </c>
      <c r="L157" s="79">
        <f t="shared" si="14"/>
        <v>19</v>
      </c>
      <c r="M157" s="79">
        <f t="shared" si="14"/>
        <v>19</v>
      </c>
      <c r="N157" s="79">
        <f t="shared" si="14"/>
        <v>38</v>
      </c>
    </row>
    <row r="158" spans="2:14" ht="21" x14ac:dyDescent="0.2">
      <c r="B158" s="30" t="s">
        <v>33</v>
      </c>
      <c r="C158" s="34">
        <f t="shared" si="14"/>
        <v>13</v>
      </c>
      <c r="D158" s="34">
        <f t="shared" si="14"/>
        <v>9</v>
      </c>
      <c r="E158" s="79">
        <f t="shared" si="14"/>
        <v>22</v>
      </c>
      <c r="F158" s="34">
        <f t="shared" si="14"/>
        <v>2</v>
      </c>
      <c r="G158" s="34">
        <f t="shared" si="14"/>
        <v>1</v>
      </c>
      <c r="H158" s="79">
        <f t="shared" si="14"/>
        <v>3</v>
      </c>
      <c r="I158" s="34">
        <f t="shared" si="14"/>
        <v>0</v>
      </c>
      <c r="J158" s="34">
        <f t="shared" si="14"/>
        <v>0</v>
      </c>
      <c r="K158" s="79">
        <f t="shared" si="14"/>
        <v>0</v>
      </c>
      <c r="L158" s="79">
        <f t="shared" si="14"/>
        <v>15</v>
      </c>
      <c r="M158" s="79">
        <f t="shared" si="14"/>
        <v>10</v>
      </c>
      <c r="N158" s="79">
        <f t="shared" si="14"/>
        <v>25</v>
      </c>
    </row>
    <row r="159" spans="2:14" ht="21" x14ac:dyDescent="0.2">
      <c r="B159" s="30" t="s">
        <v>34</v>
      </c>
      <c r="C159" s="34">
        <f t="shared" si="14"/>
        <v>5</v>
      </c>
      <c r="D159" s="34">
        <f t="shared" si="14"/>
        <v>4</v>
      </c>
      <c r="E159" s="79">
        <f t="shared" si="14"/>
        <v>9</v>
      </c>
      <c r="F159" s="34">
        <f t="shared" si="14"/>
        <v>0</v>
      </c>
      <c r="G159" s="34">
        <f t="shared" si="14"/>
        <v>0</v>
      </c>
      <c r="H159" s="79">
        <f t="shared" si="14"/>
        <v>0</v>
      </c>
      <c r="I159" s="34">
        <f t="shared" si="14"/>
        <v>0</v>
      </c>
      <c r="J159" s="34">
        <f t="shared" si="14"/>
        <v>0</v>
      </c>
      <c r="K159" s="79">
        <f t="shared" si="14"/>
        <v>0</v>
      </c>
      <c r="L159" s="79">
        <f t="shared" si="14"/>
        <v>5</v>
      </c>
      <c r="M159" s="79">
        <f t="shared" si="14"/>
        <v>4</v>
      </c>
      <c r="N159" s="79">
        <f t="shared" si="14"/>
        <v>9</v>
      </c>
    </row>
    <row r="160" spans="2:14" ht="21" x14ac:dyDescent="0.2">
      <c r="B160" s="30" t="s">
        <v>35</v>
      </c>
      <c r="C160" s="34">
        <f t="shared" si="14"/>
        <v>7</v>
      </c>
      <c r="D160" s="34">
        <f t="shared" si="14"/>
        <v>7</v>
      </c>
      <c r="E160" s="79">
        <f t="shared" si="14"/>
        <v>14</v>
      </c>
      <c r="F160" s="34">
        <f t="shared" si="14"/>
        <v>0</v>
      </c>
      <c r="G160" s="34">
        <f t="shared" si="14"/>
        <v>0</v>
      </c>
      <c r="H160" s="79">
        <f t="shared" si="14"/>
        <v>0</v>
      </c>
      <c r="I160" s="34">
        <f t="shared" si="14"/>
        <v>0</v>
      </c>
      <c r="J160" s="34">
        <f t="shared" si="14"/>
        <v>0</v>
      </c>
      <c r="K160" s="79">
        <f t="shared" si="14"/>
        <v>0</v>
      </c>
      <c r="L160" s="79">
        <f t="shared" si="14"/>
        <v>7</v>
      </c>
      <c r="M160" s="79">
        <f t="shared" si="14"/>
        <v>7</v>
      </c>
      <c r="N160" s="79">
        <f t="shared" si="14"/>
        <v>14</v>
      </c>
    </row>
    <row r="161" spans="2:14" ht="21" x14ac:dyDescent="0.2">
      <c r="B161" s="30" t="s">
        <v>36</v>
      </c>
      <c r="C161" s="34">
        <f t="shared" si="14"/>
        <v>6</v>
      </c>
      <c r="D161" s="34">
        <f t="shared" si="14"/>
        <v>8</v>
      </c>
      <c r="E161" s="79">
        <f t="shared" si="14"/>
        <v>14</v>
      </c>
      <c r="F161" s="34">
        <f t="shared" si="14"/>
        <v>0</v>
      </c>
      <c r="G161" s="34">
        <f t="shared" si="14"/>
        <v>0</v>
      </c>
      <c r="H161" s="79">
        <f t="shared" si="14"/>
        <v>0</v>
      </c>
      <c r="I161" s="34">
        <f t="shared" si="14"/>
        <v>0</v>
      </c>
      <c r="J161" s="34">
        <f t="shared" si="14"/>
        <v>0</v>
      </c>
      <c r="K161" s="79">
        <f t="shared" si="14"/>
        <v>0</v>
      </c>
      <c r="L161" s="79">
        <f t="shared" si="14"/>
        <v>6</v>
      </c>
      <c r="M161" s="79">
        <f t="shared" si="14"/>
        <v>8</v>
      </c>
      <c r="N161" s="79">
        <f t="shared" si="14"/>
        <v>14</v>
      </c>
    </row>
    <row r="162" spans="2:14" ht="21" x14ac:dyDescent="0.2">
      <c r="B162" s="30" t="s">
        <v>37</v>
      </c>
      <c r="C162" s="34">
        <f t="shared" si="14"/>
        <v>9</v>
      </c>
      <c r="D162" s="34">
        <f t="shared" si="14"/>
        <v>4</v>
      </c>
      <c r="E162" s="79">
        <f t="shared" si="14"/>
        <v>13</v>
      </c>
      <c r="F162" s="34">
        <f t="shared" si="14"/>
        <v>0</v>
      </c>
      <c r="G162" s="34">
        <f t="shared" si="14"/>
        <v>0</v>
      </c>
      <c r="H162" s="79">
        <f t="shared" si="14"/>
        <v>0</v>
      </c>
      <c r="I162" s="34">
        <f t="shared" si="14"/>
        <v>0</v>
      </c>
      <c r="J162" s="34">
        <f t="shared" si="14"/>
        <v>0</v>
      </c>
      <c r="K162" s="79">
        <f t="shared" si="14"/>
        <v>0</v>
      </c>
      <c r="L162" s="79">
        <f t="shared" si="14"/>
        <v>9</v>
      </c>
      <c r="M162" s="79">
        <f t="shared" si="14"/>
        <v>4</v>
      </c>
      <c r="N162" s="79">
        <f t="shared" si="14"/>
        <v>13</v>
      </c>
    </row>
    <row r="163" spans="2:14" ht="21" x14ac:dyDescent="0.2">
      <c r="B163" s="30" t="s">
        <v>38</v>
      </c>
      <c r="C163" s="34">
        <f t="shared" ref="C163:N168" si="15">C107+C135</f>
        <v>3</v>
      </c>
      <c r="D163" s="34">
        <f t="shared" si="15"/>
        <v>5</v>
      </c>
      <c r="E163" s="79">
        <f t="shared" si="15"/>
        <v>8</v>
      </c>
      <c r="F163" s="34">
        <f t="shared" si="15"/>
        <v>0</v>
      </c>
      <c r="G163" s="34">
        <f t="shared" si="15"/>
        <v>0</v>
      </c>
      <c r="H163" s="79">
        <f t="shared" si="15"/>
        <v>0</v>
      </c>
      <c r="I163" s="34">
        <f t="shared" si="15"/>
        <v>0</v>
      </c>
      <c r="J163" s="34">
        <f t="shared" si="15"/>
        <v>0</v>
      </c>
      <c r="K163" s="79">
        <f t="shared" si="15"/>
        <v>0</v>
      </c>
      <c r="L163" s="79">
        <f t="shared" si="15"/>
        <v>3</v>
      </c>
      <c r="M163" s="79">
        <f t="shared" si="15"/>
        <v>5</v>
      </c>
      <c r="N163" s="79">
        <f t="shared" si="15"/>
        <v>8</v>
      </c>
    </row>
    <row r="164" spans="2:14" ht="21" x14ac:dyDescent="0.2">
      <c r="B164" s="30" t="s">
        <v>39</v>
      </c>
      <c r="C164" s="34">
        <f t="shared" si="15"/>
        <v>5</v>
      </c>
      <c r="D164" s="34">
        <f t="shared" si="15"/>
        <v>6</v>
      </c>
      <c r="E164" s="79">
        <f t="shared" si="15"/>
        <v>11</v>
      </c>
      <c r="F164" s="34">
        <f t="shared" si="15"/>
        <v>0</v>
      </c>
      <c r="G164" s="34">
        <f t="shared" si="15"/>
        <v>0</v>
      </c>
      <c r="H164" s="79">
        <f t="shared" si="15"/>
        <v>0</v>
      </c>
      <c r="I164" s="34">
        <f t="shared" si="15"/>
        <v>0</v>
      </c>
      <c r="J164" s="34">
        <f t="shared" si="15"/>
        <v>0</v>
      </c>
      <c r="K164" s="79">
        <f t="shared" si="15"/>
        <v>0</v>
      </c>
      <c r="L164" s="79">
        <f t="shared" si="15"/>
        <v>5</v>
      </c>
      <c r="M164" s="79">
        <f t="shared" si="15"/>
        <v>6</v>
      </c>
      <c r="N164" s="79">
        <f t="shared" si="15"/>
        <v>11</v>
      </c>
    </row>
    <row r="165" spans="2:14" ht="21" x14ac:dyDescent="0.2">
      <c r="B165" s="30" t="s">
        <v>40</v>
      </c>
      <c r="C165" s="34">
        <f t="shared" si="15"/>
        <v>0</v>
      </c>
      <c r="D165" s="34">
        <f t="shared" si="15"/>
        <v>1</v>
      </c>
      <c r="E165" s="79">
        <f t="shared" si="15"/>
        <v>1</v>
      </c>
      <c r="F165" s="34">
        <f t="shared" si="15"/>
        <v>0</v>
      </c>
      <c r="G165" s="34">
        <f t="shared" si="15"/>
        <v>0</v>
      </c>
      <c r="H165" s="79">
        <f t="shared" si="15"/>
        <v>0</v>
      </c>
      <c r="I165" s="34">
        <f t="shared" si="15"/>
        <v>0</v>
      </c>
      <c r="J165" s="34">
        <f t="shared" si="15"/>
        <v>0</v>
      </c>
      <c r="K165" s="79">
        <f t="shared" si="15"/>
        <v>0</v>
      </c>
      <c r="L165" s="79">
        <f t="shared" si="15"/>
        <v>0</v>
      </c>
      <c r="M165" s="79">
        <f t="shared" si="15"/>
        <v>1</v>
      </c>
      <c r="N165" s="79">
        <f t="shared" si="15"/>
        <v>1</v>
      </c>
    </row>
    <row r="166" spans="2:14" ht="21" x14ac:dyDescent="0.2">
      <c r="B166" s="30" t="s">
        <v>41</v>
      </c>
      <c r="C166" s="34">
        <f t="shared" si="15"/>
        <v>2</v>
      </c>
      <c r="D166" s="34">
        <f t="shared" si="15"/>
        <v>2</v>
      </c>
      <c r="E166" s="79">
        <f t="shared" si="15"/>
        <v>4</v>
      </c>
      <c r="F166" s="34">
        <f t="shared" si="15"/>
        <v>0</v>
      </c>
      <c r="G166" s="34">
        <f t="shared" si="15"/>
        <v>0</v>
      </c>
      <c r="H166" s="79">
        <f t="shared" si="15"/>
        <v>0</v>
      </c>
      <c r="I166" s="34">
        <f t="shared" si="15"/>
        <v>0</v>
      </c>
      <c r="J166" s="34">
        <f t="shared" si="15"/>
        <v>0</v>
      </c>
      <c r="K166" s="79">
        <f t="shared" si="15"/>
        <v>0</v>
      </c>
      <c r="L166" s="79">
        <f t="shared" si="15"/>
        <v>2</v>
      </c>
      <c r="M166" s="79">
        <f t="shared" si="15"/>
        <v>2</v>
      </c>
      <c r="N166" s="79">
        <f t="shared" si="15"/>
        <v>4</v>
      </c>
    </row>
    <row r="167" spans="2:14" ht="21.75" thickBot="1" x14ac:dyDescent="0.25">
      <c r="B167" s="212" t="s">
        <v>42</v>
      </c>
      <c r="C167" s="34">
        <f t="shared" si="15"/>
        <v>2</v>
      </c>
      <c r="D167" s="34">
        <f t="shared" si="15"/>
        <v>3</v>
      </c>
      <c r="E167" s="79">
        <f t="shared" si="15"/>
        <v>5</v>
      </c>
      <c r="F167" s="34">
        <f t="shared" si="15"/>
        <v>0</v>
      </c>
      <c r="G167" s="34">
        <f t="shared" si="15"/>
        <v>0</v>
      </c>
      <c r="H167" s="79">
        <f t="shared" si="15"/>
        <v>0</v>
      </c>
      <c r="I167" s="34">
        <f t="shared" si="15"/>
        <v>0</v>
      </c>
      <c r="J167" s="34">
        <f t="shared" si="15"/>
        <v>0</v>
      </c>
      <c r="K167" s="79">
        <f t="shared" si="15"/>
        <v>0</v>
      </c>
      <c r="L167" s="79">
        <f t="shared" si="15"/>
        <v>2</v>
      </c>
      <c r="M167" s="79">
        <f t="shared" si="15"/>
        <v>3</v>
      </c>
      <c r="N167" s="79">
        <f t="shared" si="15"/>
        <v>5</v>
      </c>
    </row>
    <row r="168" spans="2:14" ht="21.75" thickBot="1" x14ac:dyDescent="0.25">
      <c r="B168" s="16" t="s">
        <v>11</v>
      </c>
      <c r="C168" s="79">
        <f t="shared" si="15"/>
        <v>301</v>
      </c>
      <c r="D168" s="79">
        <f t="shared" si="15"/>
        <v>280</v>
      </c>
      <c r="E168" s="79">
        <f t="shared" si="15"/>
        <v>581</v>
      </c>
      <c r="F168" s="79">
        <f t="shared" si="15"/>
        <v>14</v>
      </c>
      <c r="G168" s="79">
        <f t="shared" si="15"/>
        <v>13</v>
      </c>
      <c r="H168" s="79">
        <f>H112+H140</f>
        <v>27</v>
      </c>
      <c r="I168" s="79">
        <f t="shared" si="15"/>
        <v>0</v>
      </c>
      <c r="J168" s="79">
        <f t="shared" si="15"/>
        <v>0</v>
      </c>
      <c r="K168" s="79">
        <f t="shared" si="15"/>
        <v>0</v>
      </c>
      <c r="L168" s="79">
        <f t="shared" si="15"/>
        <v>315</v>
      </c>
      <c r="M168" s="79">
        <f t="shared" si="15"/>
        <v>293</v>
      </c>
      <c r="N168" s="79">
        <f t="shared" si="15"/>
        <v>608</v>
      </c>
    </row>
    <row r="169" spans="2:14" ht="15" thickBot="1" x14ac:dyDescent="0.25"/>
    <row r="170" spans="2:14" ht="21" x14ac:dyDescent="0.2">
      <c r="B170" s="306" t="s">
        <v>111</v>
      </c>
      <c r="C170" s="307"/>
      <c r="D170" s="307"/>
      <c r="E170" s="307"/>
      <c r="F170" s="307"/>
      <c r="G170" s="307"/>
      <c r="H170" s="307"/>
      <c r="I170" s="307"/>
      <c r="J170" s="307"/>
      <c r="K170" s="307"/>
      <c r="L170" s="307"/>
      <c r="M170" s="307"/>
      <c r="N170" s="308"/>
    </row>
    <row r="171" spans="2:14" ht="21.75" thickBot="1" x14ac:dyDescent="0.25">
      <c r="B171" s="309" t="s">
        <v>53</v>
      </c>
      <c r="C171" s="310"/>
      <c r="D171" s="310"/>
      <c r="E171" s="310"/>
      <c r="F171" s="310"/>
      <c r="G171" s="310"/>
      <c r="H171" s="310"/>
      <c r="I171" s="310"/>
      <c r="J171" s="310"/>
      <c r="K171" s="310"/>
      <c r="L171" s="310"/>
      <c r="M171" s="310"/>
      <c r="N171" s="311"/>
    </row>
    <row r="172" spans="2:14" ht="21" x14ac:dyDescent="0.2">
      <c r="B172" s="312" t="s">
        <v>17</v>
      </c>
      <c r="C172" s="306" t="s">
        <v>18</v>
      </c>
      <c r="D172" s="307"/>
      <c r="E172" s="314" t="s">
        <v>1</v>
      </c>
      <c r="F172" s="316" t="s">
        <v>19</v>
      </c>
      <c r="G172" s="307"/>
      <c r="H172" s="317" t="s">
        <v>3</v>
      </c>
      <c r="I172" s="312" t="s">
        <v>20</v>
      </c>
      <c r="J172" s="316"/>
      <c r="K172" s="314" t="s">
        <v>5</v>
      </c>
      <c r="L172" s="306" t="s">
        <v>6</v>
      </c>
      <c r="M172" s="307" t="s">
        <v>7</v>
      </c>
      <c r="N172" s="308" t="s">
        <v>8</v>
      </c>
    </row>
    <row r="173" spans="2:14" ht="21.75" thickBot="1" x14ac:dyDescent="0.25">
      <c r="B173" s="313"/>
      <c r="C173" s="205" t="s">
        <v>9</v>
      </c>
      <c r="D173" s="206" t="s">
        <v>10</v>
      </c>
      <c r="E173" s="315"/>
      <c r="F173" s="1" t="s">
        <v>9</v>
      </c>
      <c r="G173" s="206" t="s">
        <v>10</v>
      </c>
      <c r="H173" s="318"/>
      <c r="I173" s="205" t="s">
        <v>9</v>
      </c>
      <c r="J173" s="206" t="s">
        <v>10</v>
      </c>
      <c r="K173" s="315"/>
      <c r="L173" s="319"/>
      <c r="M173" s="320"/>
      <c r="N173" s="321"/>
    </row>
    <row r="174" spans="2:14" ht="21" x14ac:dyDescent="0.2">
      <c r="B174" s="204" t="s">
        <v>21</v>
      </c>
      <c r="C174" s="34">
        <f>C62+C146</f>
        <v>8</v>
      </c>
      <c r="D174" s="34">
        <f t="shared" ref="D174:N174" si="16">D62+D146</f>
        <v>6</v>
      </c>
      <c r="E174" s="79">
        <f t="shared" si="16"/>
        <v>14</v>
      </c>
      <c r="F174" s="34">
        <f t="shared" si="16"/>
        <v>1</v>
      </c>
      <c r="G174" s="34">
        <f t="shared" si="16"/>
        <v>1</v>
      </c>
      <c r="H174" s="79">
        <f t="shared" si="16"/>
        <v>2</v>
      </c>
      <c r="I174" s="34">
        <f t="shared" si="16"/>
        <v>0</v>
      </c>
      <c r="J174" s="34">
        <f t="shared" si="16"/>
        <v>0</v>
      </c>
      <c r="K174" s="79">
        <f t="shared" si="16"/>
        <v>0</v>
      </c>
      <c r="L174" s="79">
        <f t="shared" si="16"/>
        <v>9</v>
      </c>
      <c r="M174" s="79">
        <f t="shared" si="16"/>
        <v>7</v>
      </c>
      <c r="N174" s="79">
        <f t="shared" si="16"/>
        <v>16</v>
      </c>
    </row>
    <row r="175" spans="2:14" ht="21" x14ac:dyDescent="0.2">
      <c r="B175" s="30" t="s">
        <v>22</v>
      </c>
      <c r="C175" s="34">
        <f t="shared" ref="C175:N190" si="17">C63+C147</f>
        <v>82</v>
      </c>
      <c r="D175" s="34">
        <f t="shared" si="17"/>
        <v>66</v>
      </c>
      <c r="E175" s="79">
        <f t="shared" si="17"/>
        <v>148</v>
      </c>
      <c r="F175" s="34">
        <f t="shared" si="17"/>
        <v>5</v>
      </c>
      <c r="G175" s="34">
        <f t="shared" si="17"/>
        <v>6</v>
      </c>
      <c r="H175" s="79">
        <f t="shared" si="17"/>
        <v>11</v>
      </c>
      <c r="I175" s="34">
        <f t="shared" si="17"/>
        <v>0</v>
      </c>
      <c r="J175" s="34">
        <f t="shared" si="17"/>
        <v>0</v>
      </c>
      <c r="K175" s="79">
        <f t="shared" si="17"/>
        <v>0</v>
      </c>
      <c r="L175" s="79">
        <f t="shared" si="17"/>
        <v>87</v>
      </c>
      <c r="M175" s="79">
        <f t="shared" si="17"/>
        <v>72</v>
      </c>
      <c r="N175" s="79">
        <f t="shared" si="17"/>
        <v>159</v>
      </c>
    </row>
    <row r="176" spans="2:14" ht="21" x14ac:dyDescent="0.2">
      <c r="B176" s="30" t="s">
        <v>23</v>
      </c>
      <c r="C176" s="34">
        <f t="shared" si="17"/>
        <v>402</v>
      </c>
      <c r="D176" s="34">
        <f t="shared" si="17"/>
        <v>390</v>
      </c>
      <c r="E176" s="79">
        <f t="shared" si="17"/>
        <v>792</v>
      </c>
      <c r="F176" s="34">
        <f t="shared" si="17"/>
        <v>37</v>
      </c>
      <c r="G176" s="34">
        <f t="shared" si="17"/>
        <v>23</v>
      </c>
      <c r="H176" s="79">
        <f t="shared" si="17"/>
        <v>60</v>
      </c>
      <c r="I176" s="34">
        <f t="shared" si="17"/>
        <v>0</v>
      </c>
      <c r="J176" s="34">
        <f t="shared" si="17"/>
        <v>0</v>
      </c>
      <c r="K176" s="79">
        <f t="shared" si="17"/>
        <v>0</v>
      </c>
      <c r="L176" s="79">
        <f t="shared" si="17"/>
        <v>439</v>
      </c>
      <c r="M176" s="79">
        <f t="shared" si="17"/>
        <v>413</v>
      </c>
      <c r="N176" s="79">
        <f t="shared" si="17"/>
        <v>852</v>
      </c>
    </row>
    <row r="177" spans="2:14" ht="21" x14ac:dyDescent="0.2">
      <c r="B177" s="30" t="s">
        <v>24</v>
      </c>
      <c r="C177" s="34">
        <f t="shared" si="17"/>
        <v>262</v>
      </c>
      <c r="D177" s="34">
        <f t="shared" si="17"/>
        <v>244</v>
      </c>
      <c r="E177" s="79">
        <f t="shared" si="17"/>
        <v>506</v>
      </c>
      <c r="F177" s="34">
        <f t="shared" si="17"/>
        <v>16</v>
      </c>
      <c r="G177" s="34">
        <f t="shared" si="17"/>
        <v>15</v>
      </c>
      <c r="H177" s="79">
        <f t="shared" si="17"/>
        <v>31</v>
      </c>
      <c r="I177" s="34">
        <f t="shared" si="17"/>
        <v>0</v>
      </c>
      <c r="J177" s="34">
        <f t="shared" si="17"/>
        <v>0</v>
      </c>
      <c r="K177" s="79">
        <f t="shared" si="17"/>
        <v>0</v>
      </c>
      <c r="L177" s="79">
        <f t="shared" si="17"/>
        <v>278</v>
      </c>
      <c r="M177" s="79">
        <f t="shared" si="17"/>
        <v>259</v>
      </c>
      <c r="N177" s="79">
        <f t="shared" si="17"/>
        <v>537</v>
      </c>
    </row>
    <row r="178" spans="2:14" ht="21" x14ac:dyDescent="0.2">
      <c r="B178" s="30" t="s">
        <v>25</v>
      </c>
      <c r="C178" s="34">
        <f t="shared" si="17"/>
        <v>402</v>
      </c>
      <c r="D178" s="34">
        <f t="shared" si="17"/>
        <v>416</v>
      </c>
      <c r="E178" s="79">
        <f t="shared" si="17"/>
        <v>818</v>
      </c>
      <c r="F178" s="34">
        <f t="shared" si="17"/>
        <v>30</v>
      </c>
      <c r="G178" s="34">
        <f t="shared" si="17"/>
        <v>32</v>
      </c>
      <c r="H178" s="79">
        <f t="shared" si="17"/>
        <v>62</v>
      </c>
      <c r="I178" s="34">
        <f t="shared" si="17"/>
        <v>0</v>
      </c>
      <c r="J178" s="34">
        <f t="shared" si="17"/>
        <v>0</v>
      </c>
      <c r="K178" s="79">
        <f t="shared" si="17"/>
        <v>0</v>
      </c>
      <c r="L178" s="79">
        <f t="shared" si="17"/>
        <v>432</v>
      </c>
      <c r="M178" s="79">
        <f t="shared" si="17"/>
        <v>448</v>
      </c>
      <c r="N178" s="79">
        <f t="shared" si="17"/>
        <v>880</v>
      </c>
    </row>
    <row r="179" spans="2:14" ht="21" x14ac:dyDescent="0.2">
      <c r="B179" s="30" t="s">
        <v>26</v>
      </c>
      <c r="C179" s="34">
        <f t="shared" si="17"/>
        <v>568</v>
      </c>
      <c r="D179" s="34">
        <f t="shared" si="17"/>
        <v>552</v>
      </c>
      <c r="E179" s="79">
        <f t="shared" si="17"/>
        <v>1120</v>
      </c>
      <c r="F179" s="34">
        <f t="shared" si="17"/>
        <v>32</v>
      </c>
      <c r="G179" s="34">
        <f t="shared" si="17"/>
        <v>27</v>
      </c>
      <c r="H179" s="79">
        <f t="shared" si="17"/>
        <v>59</v>
      </c>
      <c r="I179" s="34">
        <f t="shared" si="17"/>
        <v>0</v>
      </c>
      <c r="J179" s="34">
        <f t="shared" si="17"/>
        <v>0</v>
      </c>
      <c r="K179" s="79">
        <f t="shared" si="17"/>
        <v>0</v>
      </c>
      <c r="L179" s="79">
        <f t="shared" si="17"/>
        <v>600</v>
      </c>
      <c r="M179" s="79">
        <f t="shared" si="17"/>
        <v>579</v>
      </c>
      <c r="N179" s="79">
        <f t="shared" si="17"/>
        <v>1179</v>
      </c>
    </row>
    <row r="180" spans="2:14" ht="21" x14ac:dyDescent="0.2">
      <c r="B180" s="30" t="s">
        <v>27</v>
      </c>
      <c r="C180" s="34">
        <f t="shared" si="17"/>
        <v>378</v>
      </c>
      <c r="D180" s="34">
        <f t="shared" si="17"/>
        <v>309</v>
      </c>
      <c r="E180" s="79">
        <f t="shared" si="17"/>
        <v>687</v>
      </c>
      <c r="F180" s="34">
        <f t="shared" si="17"/>
        <v>16</v>
      </c>
      <c r="G180" s="34">
        <f t="shared" si="17"/>
        <v>17</v>
      </c>
      <c r="H180" s="79">
        <f t="shared" si="17"/>
        <v>33</v>
      </c>
      <c r="I180" s="34">
        <f t="shared" si="17"/>
        <v>0</v>
      </c>
      <c r="J180" s="34">
        <f t="shared" si="17"/>
        <v>0</v>
      </c>
      <c r="K180" s="79">
        <f t="shared" si="17"/>
        <v>0</v>
      </c>
      <c r="L180" s="79">
        <f t="shared" si="17"/>
        <v>394</v>
      </c>
      <c r="M180" s="79">
        <f t="shared" si="17"/>
        <v>326</v>
      </c>
      <c r="N180" s="79">
        <f t="shared" si="17"/>
        <v>720</v>
      </c>
    </row>
    <row r="181" spans="2:14" ht="21" x14ac:dyDescent="0.2">
      <c r="B181" s="30" t="s">
        <v>28</v>
      </c>
      <c r="C181" s="34">
        <f t="shared" si="17"/>
        <v>200</v>
      </c>
      <c r="D181" s="34">
        <f t="shared" si="17"/>
        <v>168</v>
      </c>
      <c r="E181" s="79">
        <f t="shared" si="17"/>
        <v>368</v>
      </c>
      <c r="F181" s="34">
        <f t="shared" si="17"/>
        <v>15</v>
      </c>
      <c r="G181" s="34">
        <f t="shared" si="17"/>
        <v>7</v>
      </c>
      <c r="H181" s="79">
        <f t="shared" si="17"/>
        <v>22</v>
      </c>
      <c r="I181" s="34">
        <f t="shared" si="17"/>
        <v>0</v>
      </c>
      <c r="J181" s="34">
        <f t="shared" si="17"/>
        <v>0</v>
      </c>
      <c r="K181" s="79">
        <f t="shared" si="17"/>
        <v>0</v>
      </c>
      <c r="L181" s="79">
        <f t="shared" si="17"/>
        <v>215</v>
      </c>
      <c r="M181" s="79">
        <f t="shared" si="17"/>
        <v>175</v>
      </c>
      <c r="N181" s="79">
        <f t="shared" si="17"/>
        <v>390</v>
      </c>
    </row>
    <row r="182" spans="2:14" ht="21" x14ac:dyDescent="0.2">
      <c r="B182" s="30" t="s">
        <v>29</v>
      </c>
      <c r="C182" s="34">
        <f t="shared" si="17"/>
        <v>463</v>
      </c>
      <c r="D182" s="34">
        <f t="shared" si="17"/>
        <v>398</v>
      </c>
      <c r="E182" s="79">
        <f t="shared" si="17"/>
        <v>861</v>
      </c>
      <c r="F182" s="34">
        <f t="shared" si="17"/>
        <v>22</v>
      </c>
      <c r="G182" s="34">
        <f t="shared" si="17"/>
        <v>25</v>
      </c>
      <c r="H182" s="79">
        <f t="shared" si="17"/>
        <v>47</v>
      </c>
      <c r="I182" s="34">
        <f t="shared" si="17"/>
        <v>0</v>
      </c>
      <c r="J182" s="34">
        <f t="shared" si="17"/>
        <v>0</v>
      </c>
      <c r="K182" s="79">
        <f t="shared" si="17"/>
        <v>0</v>
      </c>
      <c r="L182" s="79">
        <f t="shared" si="17"/>
        <v>485</v>
      </c>
      <c r="M182" s="79">
        <f t="shared" si="17"/>
        <v>423</v>
      </c>
      <c r="N182" s="79">
        <f t="shared" si="17"/>
        <v>908</v>
      </c>
    </row>
    <row r="183" spans="2:14" ht="21" x14ac:dyDescent="0.2">
      <c r="B183" s="30" t="s">
        <v>30</v>
      </c>
      <c r="C183" s="34">
        <f t="shared" si="17"/>
        <v>487</v>
      </c>
      <c r="D183" s="34">
        <f t="shared" si="17"/>
        <v>458</v>
      </c>
      <c r="E183" s="79">
        <f t="shared" si="17"/>
        <v>945</v>
      </c>
      <c r="F183" s="34">
        <f t="shared" si="17"/>
        <v>23</v>
      </c>
      <c r="G183" s="34">
        <f t="shared" si="17"/>
        <v>23</v>
      </c>
      <c r="H183" s="79">
        <f t="shared" si="17"/>
        <v>46</v>
      </c>
      <c r="I183" s="34">
        <f t="shared" si="17"/>
        <v>0</v>
      </c>
      <c r="J183" s="34">
        <f t="shared" si="17"/>
        <v>0</v>
      </c>
      <c r="K183" s="79">
        <f t="shared" si="17"/>
        <v>0</v>
      </c>
      <c r="L183" s="79">
        <f t="shared" si="17"/>
        <v>510</v>
      </c>
      <c r="M183" s="79">
        <f t="shared" si="17"/>
        <v>481</v>
      </c>
      <c r="N183" s="79">
        <f t="shared" si="17"/>
        <v>991</v>
      </c>
    </row>
    <row r="184" spans="2:14" ht="21" x14ac:dyDescent="0.2">
      <c r="B184" s="30" t="s">
        <v>31</v>
      </c>
      <c r="C184" s="34">
        <f t="shared" si="17"/>
        <v>612</v>
      </c>
      <c r="D184" s="34">
        <f t="shared" si="17"/>
        <v>560</v>
      </c>
      <c r="E184" s="79">
        <f t="shared" si="17"/>
        <v>1172</v>
      </c>
      <c r="F184" s="34">
        <f t="shared" si="17"/>
        <v>49</v>
      </c>
      <c r="G184" s="34">
        <f t="shared" si="17"/>
        <v>28</v>
      </c>
      <c r="H184" s="79">
        <f t="shared" si="17"/>
        <v>77</v>
      </c>
      <c r="I184" s="34">
        <f t="shared" si="17"/>
        <v>0</v>
      </c>
      <c r="J184" s="34">
        <f t="shared" si="17"/>
        <v>0</v>
      </c>
      <c r="K184" s="79">
        <f t="shared" si="17"/>
        <v>0</v>
      </c>
      <c r="L184" s="79">
        <f t="shared" si="17"/>
        <v>661</v>
      </c>
      <c r="M184" s="79">
        <f t="shared" si="17"/>
        <v>588</v>
      </c>
      <c r="N184" s="79">
        <f t="shared" si="17"/>
        <v>1249</v>
      </c>
    </row>
    <row r="185" spans="2:14" ht="21" x14ac:dyDescent="0.2">
      <c r="B185" s="30" t="s">
        <v>32</v>
      </c>
      <c r="C185" s="34">
        <f t="shared" si="17"/>
        <v>752</v>
      </c>
      <c r="D185" s="34">
        <f t="shared" si="17"/>
        <v>700</v>
      </c>
      <c r="E185" s="79">
        <f t="shared" si="17"/>
        <v>1452</v>
      </c>
      <c r="F185" s="34">
        <f t="shared" si="17"/>
        <v>38</v>
      </c>
      <c r="G185" s="34">
        <f t="shared" si="17"/>
        <v>30</v>
      </c>
      <c r="H185" s="79">
        <f t="shared" si="17"/>
        <v>68</v>
      </c>
      <c r="I185" s="34">
        <f t="shared" si="17"/>
        <v>0</v>
      </c>
      <c r="J185" s="34">
        <f t="shared" si="17"/>
        <v>0</v>
      </c>
      <c r="K185" s="79">
        <f t="shared" si="17"/>
        <v>0</v>
      </c>
      <c r="L185" s="79">
        <f t="shared" si="17"/>
        <v>790</v>
      </c>
      <c r="M185" s="79">
        <f t="shared" si="17"/>
        <v>730</v>
      </c>
      <c r="N185" s="79">
        <f t="shared" si="17"/>
        <v>1520</v>
      </c>
    </row>
    <row r="186" spans="2:14" ht="21" x14ac:dyDescent="0.2">
      <c r="B186" s="30" t="s">
        <v>33</v>
      </c>
      <c r="C186" s="34">
        <f t="shared" si="17"/>
        <v>636</v>
      </c>
      <c r="D186" s="34">
        <f t="shared" si="17"/>
        <v>592</v>
      </c>
      <c r="E186" s="79">
        <f t="shared" si="17"/>
        <v>1228</v>
      </c>
      <c r="F186" s="34">
        <f t="shared" si="17"/>
        <v>31</v>
      </c>
      <c r="G186" s="34">
        <f t="shared" si="17"/>
        <v>36</v>
      </c>
      <c r="H186" s="79">
        <f t="shared" si="17"/>
        <v>67</v>
      </c>
      <c r="I186" s="34">
        <f t="shared" si="17"/>
        <v>0</v>
      </c>
      <c r="J186" s="34">
        <f t="shared" si="17"/>
        <v>0</v>
      </c>
      <c r="K186" s="79">
        <f t="shared" si="17"/>
        <v>0</v>
      </c>
      <c r="L186" s="79">
        <f t="shared" si="17"/>
        <v>667</v>
      </c>
      <c r="M186" s="79">
        <f t="shared" si="17"/>
        <v>628</v>
      </c>
      <c r="N186" s="79">
        <f t="shared" si="17"/>
        <v>1295</v>
      </c>
    </row>
    <row r="187" spans="2:14" ht="21" x14ac:dyDescent="0.2">
      <c r="B187" s="30" t="s">
        <v>34</v>
      </c>
      <c r="C187" s="34">
        <f t="shared" si="17"/>
        <v>587</v>
      </c>
      <c r="D187" s="34">
        <f t="shared" si="17"/>
        <v>504</v>
      </c>
      <c r="E187" s="79">
        <f t="shared" si="17"/>
        <v>1091</v>
      </c>
      <c r="F187" s="34">
        <f t="shared" si="17"/>
        <v>30</v>
      </c>
      <c r="G187" s="34">
        <f t="shared" si="17"/>
        <v>27</v>
      </c>
      <c r="H187" s="79">
        <f t="shared" si="17"/>
        <v>57</v>
      </c>
      <c r="I187" s="34">
        <f t="shared" si="17"/>
        <v>0</v>
      </c>
      <c r="J187" s="34">
        <f t="shared" si="17"/>
        <v>0</v>
      </c>
      <c r="K187" s="79">
        <f t="shared" si="17"/>
        <v>0</v>
      </c>
      <c r="L187" s="79">
        <f t="shared" si="17"/>
        <v>617</v>
      </c>
      <c r="M187" s="79">
        <f t="shared" si="17"/>
        <v>531</v>
      </c>
      <c r="N187" s="79">
        <f t="shared" si="17"/>
        <v>1148</v>
      </c>
    </row>
    <row r="188" spans="2:14" ht="21" x14ac:dyDescent="0.2">
      <c r="B188" s="30" t="s">
        <v>35</v>
      </c>
      <c r="C188" s="34">
        <f t="shared" si="17"/>
        <v>527</v>
      </c>
      <c r="D188" s="34">
        <f t="shared" si="17"/>
        <v>459</v>
      </c>
      <c r="E188" s="79">
        <f t="shared" si="17"/>
        <v>986</v>
      </c>
      <c r="F188" s="34">
        <f t="shared" si="17"/>
        <v>21</v>
      </c>
      <c r="G188" s="34">
        <f t="shared" si="17"/>
        <v>22</v>
      </c>
      <c r="H188" s="79">
        <f t="shared" si="17"/>
        <v>43</v>
      </c>
      <c r="I188" s="34">
        <f t="shared" si="17"/>
        <v>0</v>
      </c>
      <c r="J188" s="34">
        <f t="shared" si="17"/>
        <v>0</v>
      </c>
      <c r="K188" s="79">
        <f t="shared" si="17"/>
        <v>0</v>
      </c>
      <c r="L188" s="79">
        <f t="shared" si="17"/>
        <v>548</v>
      </c>
      <c r="M188" s="79">
        <f t="shared" si="17"/>
        <v>481</v>
      </c>
      <c r="N188" s="79">
        <f t="shared" si="17"/>
        <v>1029</v>
      </c>
    </row>
    <row r="189" spans="2:14" ht="21" x14ac:dyDescent="0.2">
      <c r="B189" s="30" t="s">
        <v>36</v>
      </c>
      <c r="C189" s="34">
        <f t="shared" si="17"/>
        <v>416</v>
      </c>
      <c r="D189" s="34">
        <f t="shared" si="17"/>
        <v>389</v>
      </c>
      <c r="E189" s="79">
        <f t="shared" si="17"/>
        <v>805</v>
      </c>
      <c r="F189" s="34">
        <f t="shared" si="17"/>
        <v>23</v>
      </c>
      <c r="G189" s="34">
        <f t="shared" si="17"/>
        <v>22</v>
      </c>
      <c r="H189" s="79">
        <f t="shared" si="17"/>
        <v>45</v>
      </c>
      <c r="I189" s="34">
        <f t="shared" si="17"/>
        <v>0</v>
      </c>
      <c r="J189" s="34">
        <f t="shared" si="17"/>
        <v>0</v>
      </c>
      <c r="K189" s="79">
        <f t="shared" si="17"/>
        <v>0</v>
      </c>
      <c r="L189" s="79">
        <f t="shared" si="17"/>
        <v>439</v>
      </c>
      <c r="M189" s="79">
        <f t="shared" si="17"/>
        <v>411</v>
      </c>
      <c r="N189" s="79">
        <f t="shared" si="17"/>
        <v>850</v>
      </c>
    </row>
    <row r="190" spans="2:14" ht="21" x14ac:dyDescent="0.2">
      <c r="B190" s="30" t="s">
        <v>37</v>
      </c>
      <c r="C190" s="34">
        <f t="shared" si="17"/>
        <v>282</v>
      </c>
      <c r="D190" s="34">
        <f t="shared" si="17"/>
        <v>286</v>
      </c>
      <c r="E190" s="79">
        <f t="shared" si="17"/>
        <v>568</v>
      </c>
      <c r="F190" s="34">
        <f t="shared" si="17"/>
        <v>16</v>
      </c>
      <c r="G190" s="34">
        <f t="shared" si="17"/>
        <v>16</v>
      </c>
      <c r="H190" s="79">
        <f t="shared" si="17"/>
        <v>32</v>
      </c>
      <c r="I190" s="34">
        <f t="shared" si="17"/>
        <v>0</v>
      </c>
      <c r="J190" s="34">
        <f t="shared" si="17"/>
        <v>0</v>
      </c>
      <c r="K190" s="79">
        <f t="shared" si="17"/>
        <v>0</v>
      </c>
      <c r="L190" s="79">
        <f t="shared" si="17"/>
        <v>298</v>
      </c>
      <c r="M190" s="79">
        <f t="shared" si="17"/>
        <v>302</v>
      </c>
      <c r="N190" s="79">
        <f t="shared" si="17"/>
        <v>600</v>
      </c>
    </row>
    <row r="191" spans="2:14" ht="21" x14ac:dyDescent="0.2">
      <c r="B191" s="30" t="s">
        <v>38</v>
      </c>
      <c r="C191" s="34">
        <f t="shared" ref="C191:N196" si="18">C79+C163</f>
        <v>188</v>
      </c>
      <c r="D191" s="34">
        <f t="shared" si="18"/>
        <v>199</v>
      </c>
      <c r="E191" s="79">
        <f t="shared" si="18"/>
        <v>387</v>
      </c>
      <c r="F191" s="34">
        <f t="shared" si="18"/>
        <v>13</v>
      </c>
      <c r="G191" s="34">
        <f t="shared" si="18"/>
        <v>14</v>
      </c>
      <c r="H191" s="79">
        <f t="shared" si="18"/>
        <v>27</v>
      </c>
      <c r="I191" s="34">
        <f t="shared" si="18"/>
        <v>0</v>
      </c>
      <c r="J191" s="34">
        <f t="shared" si="18"/>
        <v>0</v>
      </c>
      <c r="K191" s="79">
        <f t="shared" si="18"/>
        <v>0</v>
      </c>
      <c r="L191" s="79">
        <f t="shared" si="18"/>
        <v>201</v>
      </c>
      <c r="M191" s="79">
        <f t="shared" si="18"/>
        <v>213</v>
      </c>
      <c r="N191" s="79">
        <f t="shared" si="18"/>
        <v>414</v>
      </c>
    </row>
    <row r="192" spans="2:14" ht="21" x14ac:dyDescent="0.2">
      <c r="B192" s="30" t="s">
        <v>39</v>
      </c>
      <c r="C192" s="34">
        <f t="shared" si="18"/>
        <v>117</v>
      </c>
      <c r="D192" s="34">
        <f t="shared" si="18"/>
        <v>170</v>
      </c>
      <c r="E192" s="79">
        <f t="shared" si="18"/>
        <v>287</v>
      </c>
      <c r="F192" s="34">
        <f t="shared" si="18"/>
        <v>9</v>
      </c>
      <c r="G192" s="34">
        <f t="shared" si="18"/>
        <v>7</v>
      </c>
      <c r="H192" s="79">
        <f t="shared" si="18"/>
        <v>16</v>
      </c>
      <c r="I192" s="34">
        <f t="shared" si="18"/>
        <v>0</v>
      </c>
      <c r="J192" s="34">
        <f t="shared" si="18"/>
        <v>0</v>
      </c>
      <c r="K192" s="79">
        <f t="shared" si="18"/>
        <v>0</v>
      </c>
      <c r="L192" s="79">
        <f t="shared" si="18"/>
        <v>126</v>
      </c>
      <c r="M192" s="79">
        <f t="shared" si="18"/>
        <v>177</v>
      </c>
      <c r="N192" s="79">
        <f t="shared" si="18"/>
        <v>303</v>
      </c>
    </row>
    <row r="193" spans="2:14" ht="21" x14ac:dyDescent="0.2">
      <c r="B193" s="30" t="s">
        <v>40</v>
      </c>
      <c r="C193" s="34">
        <f t="shared" si="18"/>
        <v>72</v>
      </c>
      <c r="D193" s="34">
        <f t="shared" si="18"/>
        <v>112</v>
      </c>
      <c r="E193" s="79">
        <f t="shared" si="18"/>
        <v>184</v>
      </c>
      <c r="F193" s="34">
        <f t="shared" si="18"/>
        <v>5</v>
      </c>
      <c r="G193" s="34">
        <f t="shared" si="18"/>
        <v>5</v>
      </c>
      <c r="H193" s="79">
        <f t="shared" si="18"/>
        <v>10</v>
      </c>
      <c r="I193" s="34">
        <f t="shared" si="18"/>
        <v>0</v>
      </c>
      <c r="J193" s="34">
        <f t="shared" si="18"/>
        <v>0</v>
      </c>
      <c r="K193" s="79">
        <f t="shared" si="18"/>
        <v>0</v>
      </c>
      <c r="L193" s="79">
        <f t="shared" si="18"/>
        <v>77</v>
      </c>
      <c r="M193" s="79">
        <f t="shared" si="18"/>
        <v>117</v>
      </c>
      <c r="N193" s="79">
        <f t="shared" si="18"/>
        <v>194</v>
      </c>
    </row>
    <row r="194" spans="2:14" ht="21" x14ac:dyDescent="0.2">
      <c r="B194" s="30" t="s">
        <v>41</v>
      </c>
      <c r="C194" s="34">
        <f t="shared" si="18"/>
        <v>80</v>
      </c>
      <c r="D194" s="34">
        <f t="shared" si="18"/>
        <v>61</v>
      </c>
      <c r="E194" s="79">
        <f t="shared" si="18"/>
        <v>141</v>
      </c>
      <c r="F194" s="34">
        <f t="shared" si="18"/>
        <v>5</v>
      </c>
      <c r="G194" s="34">
        <f t="shared" si="18"/>
        <v>6</v>
      </c>
      <c r="H194" s="79">
        <f t="shared" si="18"/>
        <v>11</v>
      </c>
      <c r="I194" s="34">
        <f t="shared" si="18"/>
        <v>0</v>
      </c>
      <c r="J194" s="34">
        <f t="shared" si="18"/>
        <v>0</v>
      </c>
      <c r="K194" s="79">
        <f t="shared" si="18"/>
        <v>0</v>
      </c>
      <c r="L194" s="79">
        <f t="shared" si="18"/>
        <v>85</v>
      </c>
      <c r="M194" s="79">
        <f t="shared" si="18"/>
        <v>67</v>
      </c>
      <c r="N194" s="79">
        <f t="shared" si="18"/>
        <v>152</v>
      </c>
    </row>
    <row r="195" spans="2:14" ht="21.75" thickBot="1" x14ac:dyDescent="0.25">
      <c r="B195" s="212" t="s">
        <v>42</v>
      </c>
      <c r="C195" s="34">
        <f t="shared" si="18"/>
        <v>94</v>
      </c>
      <c r="D195" s="34">
        <f t="shared" si="18"/>
        <v>101</v>
      </c>
      <c r="E195" s="79">
        <f t="shared" si="18"/>
        <v>195</v>
      </c>
      <c r="F195" s="34">
        <f t="shared" si="18"/>
        <v>7</v>
      </c>
      <c r="G195" s="34">
        <f t="shared" si="18"/>
        <v>8</v>
      </c>
      <c r="H195" s="79">
        <f t="shared" si="18"/>
        <v>15</v>
      </c>
      <c r="I195" s="34">
        <f t="shared" si="18"/>
        <v>0</v>
      </c>
      <c r="J195" s="34">
        <f t="shared" si="18"/>
        <v>0</v>
      </c>
      <c r="K195" s="79">
        <f t="shared" si="18"/>
        <v>0</v>
      </c>
      <c r="L195" s="79">
        <f t="shared" si="18"/>
        <v>101</v>
      </c>
      <c r="M195" s="79">
        <f t="shared" si="18"/>
        <v>109</v>
      </c>
      <c r="N195" s="79">
        <f t="shared" si="18"/>
        <v>210</v>
      </c>
    </row>
    <row r="196" spans="2:14" ht="21.75" thickBot="1" x14ac:dyDescent="0.25">
      <c r="B196" s="16" t="s">
        <v>11</v>
      </c>
      <c r="C196" s="79">
        <f t="shared" si="18"/>
        <v>7615</v>
      </c>
      <c r="D196" s="79">
        <f t="shared" si="18"/>
        <v>7140</v>
      </c>
      <c r="E196" s="79">
        <f t="shared" si="18"/>
        <v>14755</v>
      </c>
      <c r="F196" s="79">
        <f t="shared" si="18"/>
        <v>444</v>
      </c>
      <c r="G196" s="79">
        <f t="shared" si="18"/>
        <v>397</v>
      </c>
      <c r="H196" s="79">
        <f>H84+H168</f>
        <v>841</v>
      </c>
      <c r="I196" s="79">
        <f t="shared" si="18"/>
        <v>0</v>
      </c>
      <c r="J196" s="79">
        <f t="shared" si="18"/>
        <v>0</v>
      </c>
      <c r="K196" s="79">
        <f t="shared" si="18"/>
        <v>0</v>
      </c>
      <c r="L196" s="79">
        <f t="shared" si="18"/>
        <v>8059</v>
      </c>
      <c r="M196" s="79">
        <f t="shared" si="18"/>
        <v>7537</v>
      </c>
      <c r="N196" s="79">
        <f t="shared" si="18"/>
        <v>15596</v>
      </c>
    </row>
  </sheetData>
  <mergeCells count="84">
    <mergeCell ref="K172:K173"/>
    <mergeCell ref="L172:L173"/>
    <mergeCell ref="M172:M173"/>
    <mergeCell ref="N172:N173"/>
    <mergeCell ref="B172:B173"/>
    <mergeCell ref="C172:D172"/>
    <mergeCell ref="E172:E173"/>
    <mergeCell ref="F172:G172"/>
    <mergeCell ref="H172:H173"/>
    <mergeCell ref="I172:J172"/>
    <mergeCell ref="B171:N171"/>
    <mergeCell ref="B144:B145"/>
    <mergeCell ref="C144:D144"/>
    <mergeCell ref="E144:E145"/>
    <mergeCell ref="F144:G144"/>
    <mergeCell ref="H144:H145"/>
    <mergeCell ref="I144:J144"/>
    <mergeCell ref="K144:K145"/>
    <mergeCell ref="L144:L145"/>
    <mergeCell ref="M144:M145"/>
    <mergeCell ref="N144:N145"/>
    <mergeCell ref="B170:N170"/>
    <mergeCell ref="B143:N143"/>
    <mergeCell ref="B116:B117"/>
    <mergeCell ref="C116:D116"/>
    <mergeCell ref="E116:E117"/>
    <mergeCell ref="F116:G116"/>
    <mergeCell ref="H116:H117"/>
    <mergeCell ref="I116:J116"/>
    <mergeCell ref="K116:K117"/>
    <mergeCell ref="L116:L117"/>
    <mergeCell ref="M116:M117"/>
    <mergeCell ref="N116:N117"/>
    <mergeCell ref="B142:N142"/>
    <mergeCell ref="B115:N115"/>
    <mergeCell ref="B88:B89"/>
    <mergeCell ref="C88:D88"/>
    <mergeCell ref="E88:E89"/>
    <mergeCell ref="F88:G88"/>
    <mergeCell ref="H88:H89"/>
    <mergeCell ref="I88:J88"/>
    <mergeCell ref="K88:K89"/>
    <mergeCell ref="L88:L89"/>
    <mergeCell ref="M88:M89"/>
    <mergeCell ref="N88:N89"/>
    <mergeCell ref="B114:N114"/>
    <mergeCell ref="B87:N87"/>
    <mergeCell ref="B60:B61"/>
    <mergeCell ref="C60:D60"/>
    <mergeCell ref="E60:E61"/>
    <mergeCell ref="F60:G60"/>
    <mergeCell ref="H60:H61"/>
    <mergeCell ref="I60:J60"/>
    <mergeCell ref="K60:K61"/>
    <mergeCell ref="L60:L61"/>
    <mergeCell ref="M60:M61"/>
    <mergeCell ref="N60:N61"/>
    <mergeCell ref="B86:N86"/>
    <mergeCell ref="B59:N59"/>
    <mergeCell ref="M4:M5"/>
    <mergeCell ref="N4:N5"/>
    <mergeCell ref="B30:N30"/>
    <mergeCell ref="B31:N31"/>
    <mergeCell ref="B32:B33"/>
    <mergeCell ref="C32:D32"/>
    <mergeCell ref="E32:E33"/>
    <mergeCell ref="F32:G32"/>
    <mergeCell ref="H32:H33"/>
    <mergeCell ref="I32:J32"/>
    <mergeCell ref="K32:K33"/>
    <mergeCell ref="L32:L33"/>
    <mergeCell ref="M32:M33"/>
    <mergeCell ref="N32:N33"/>
    <mergeCell ref="B58:N58"/>
    <mergeCell ref="B2:N2"/>
    <mergeCell ref="B3:N3"/>
    <mergeCell ref="B4:B5"/>
    <mergeCell ref="C4:D4"/>
    <mergeCell ref="E4:E5"/>
    <mergeCell ref="F4:G4"/>
    <mergeCell ref="H4:H5"/>
    <mergeCell ref="I4:J4"/>
    <mergeCell ref="K4:K5"/>
    <mergeCell ref="L4:L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rightToLeft="1" topLeftCell="A25" workbookViewId="0">
      <selection activeCell="C7" sqref="C7"/>
    </sheetView>
  </sheetViews>
  <sheetFormatPr defaultRowHeight="14.25" x14ac:dyDescent="0.2"/>
  <cols>
    <col min="1" max="1" width="9" style="196"/>
    <col min="2" max="2" width="17.75" style="196" customWidth="1"/>
    <col min="3" max="3" width="9.125" style="196" customWidth="1"/>
    <col min="4" max="8" width="9" style="196"/>
    <col min="9" max="11" width="9.125" style="196" customWidth="1"/>
    <col min="12" max="16384" width="9" style="196"/>
  </cols>
  <sheetData>
    <row r="2" spans="2:14" ht="15" thickBot="1" x14ac:dyDescent="0.25"/>
    <row r="3" spans="2:14" ht="21" x14ac:dyDescent="0.2">
      <c r="B3" s="306" t="s">
        <v>111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8"/>
    </row>
    <row r="4" spans="2:14" ht="21.75" thickBot="1" x14ac:dyDescent="0.25">
      <c r="B4" s="309" t="s">
        <v>50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1"/>
    </row>
    <row r="5" spans="2:14" ht="21" x14ac:dyDescent="0.2">
      <c r="B5" s="312" t="s">
        <v>17</v>
      </c>
      <c r="C5" s="306" t="s">
        <v>0</v>
      </c>
      <c r="D5" s="307"/>
      <c r="E5" s="314" t="s">
        <v>1</v>
      </c>
      <c r="F5" s="316" t="s">
        <v>2</v>
      </c>
      <c r="G5" s="307"/>
      <c r="H5" s="317" t="s">
        <v>3</v>
      </c>
      <c r="I5" s="312" t="s">
        <v>4</v>
      </c>
      <c r="J5" s="316"/>
      <c r="K5" s="314" t="s">
        <v>5</v>
      </c>
      <c r="L5" s="306" t="s">
        <v>6</v>
      </c>
      <c r="M5" s="307" t="s">
        <v>7</v>
      </c>
      <c r="N5" s="308" t="s">
        <v>8</v>
      </c>
    </row>
    <row r="6" spans="2:14" ht="21.75" thickBot="1" x14ac:dyDescent="0.25">
      <c r="B6" s="313"/>
      <c r="C6" s="190" t="s">
        <v>9</v>
      </c>
      <c r="D6" s="191" t="s">
        <v>10</v>
      </c>
      <c r="E6" s="315"/>
      <c r="F6" s="1" t="s">
        <v>9</v>
      </c>
      <c r="G6" s="191" t="s">
        <v>10</v>
      </c>
      <c r="H6" s="318"/>
      <c r="I6" s="190" t="s">
        <v>9</v>
      </c>
      <c r="J6" s="191" t="s">
        <v>10</v>
      </c>
      <c r="K6" s="315"/>
      <c r="L6" s="319"/>
      <c r="M6" s="320"/>
      <c r="N6" s="321"/>
    </row>
    <row r="7" spans="2:14" ht="21" x14ac:dyDescent="0.2">
      <c r="B7" s="188" t="s">
        <v>21</v>
      </c>
      <c r="C7" s="95">
        <f>'پایگاه سلامت ضمیمه ایرانی '!C6+'پایگاه سلامت غیرضمیمه ایرانی'!C6</f>
        <v>35</v>
      </c>
      <c r="D7" s="95">
        <f>'پایگاه سلامت ضمیمه ایرانی '!D6+'پایگاه سلامت غیرضمیمه ایرانی'!D6</f>
        <v>37</v>
      </c>
      <c r="E7" s="123">
        <f>'پایگاه سلامت ضمیمه ایرانی '!E6+'پایگاه سلامت غیرضمیمه ایرانی'!E6</f>
        <v>72</v>
      </c>
      <c r="F7" s="95">
        <v>0</v>
      </c>
      <c r="G7" s="95">
        <v>0</v>
      </c>
      <c r="H7" s="123">
        <v>0</v>
      </c>
      <c r="I7" s="95">
        <f>'پایگاه سلامت غیرضمیمه ایرانی'!I6</f>
        <v>1</v>
      </c>
      <c r="J7" s="95">
        <f>'پایگاه سلامت غیرضمیمه ایرانی'!J6</f>
        <v>1</v>
      </c>
      <c r="K7" s="123">
        <f>'پایگاه سلامت غیرضمیمه ایرانی'!K6</f>
        <v>2</v>
      </c>
      <c r="L7" s="123">
        <f>I7+C7</f>
        <v>36</v>
      </c>
      <c r="M7" s="123">
        <f>J7+D7</f>
        <v>38</v>
      </c>
      <c r="N7" s="123">
        <f>K7+E7</f>
        <v>74</v>
      </c>
    </row>
    <row r="8" spans="2:14" ht="21" x14ac:dyDescent="0.2">
      <c r="B8" s="30" t="s">
        <v>22</v>
      </c>
      <c r="C8" s="95">
        <f>'پایگاه سلامت ضمیمه ایرانی '!C7+'پایگاه سلامت غیرضمیمه ایرانی'!C7</f>
        <v>526</v>
      </c>
      <c r="D8" s="95">
        <f>'پایگاه سلامت ضمیمه ایرانی '!D7+'پایگاه سلامت غیرضمیمه ایرانی'!D7</f>
        <v>486</v>
      </c>
      <c r="E8" s="123">
        <f>'پایگاه سلامت ضمیمه ایرانی '!E7+'پایگاه سلامت غیرضمیمه ایرانی'!E7</f>
        <v>1012</v>
      </c>
      <c r="F8" s="95">
        <v>0</v>
      </c>
      <c r="G8" s="95">
        <v>0</v>
      </c>
      <c r="H8" s="123">
        <v>0</v>
      </c>
      <c r="I8" s="95">
        <f>'پایگاه سلامت غیرضمیمه ایرانی'!I7</f>
        <v>8</v>
      </c>
      <c r="J8" s="95">
        <f>'پایگاه سلامت غیرضمیمه ایرانی'!J7</f>
        <v>7</v>
      </c>
      <c r="K8" s="123">
        <f>'پایگاه سلامت غیرضمیمه ایرانی'!K7</f>
        <v>15</v>
      </c>
      <c r="L8" s="123">
        <f t="shared" ref="L8:L29" si="0">I8+C8</f>
        <v>534</v>
      </c>
      <c r="M8" s="123">
        <f t="shared" ref="M8:M29" si="1">J8+D8</f>
        <v>493</v>
      </c>
      <c r="N8" s="123">
        <f t="shared" ref="N8:N29" si="2">K8+E8</f>
        <v>1027</v>
      </c>
    </row>
    <row r="9" spans="2:14" ht="21" x14ac:dyDescent="0.2">
      <c r="B9" s="30" t="s">
        <v>23</v>
      </c>
      <c r="C9" s="95">
        <f>'پایگاه سلامت ضمیمه ایرانی '!C8+'پایگاه سلامت غیرضمیمه ایرانی'!C8</f>
        <v>2445</v>
      </c>
      <c r="D9" s="95">
        <f>'پایگاه سلامت ضمیمه ایرانی '!D8+'پایگاه سلامت غیرضمیمه ایرانی'!D8</f>
        <v>2314</v>
      </c>
      <c r="E9" s="123">
        <f>'پایگاه سلامت ضمیمه ایرانی '!E8+'پایگاه سلامت غیرضمیمه ایرانی'!E8</f>
        <v>4759</v>
      </c>
      <c r="F9" s="95">
        <v>0</v>
      </c>
      <c r="G9" s="95">
        <v>0</v>
      </c>
      <c r="H9" s="123">
        <v>0</v>
      </c>
      <c r="I9" s="95">
        <f>'پایگاه سلامت غیرضمیمه ایرانی'!I8</f>
        <v>42</v>
      </c>
      <c r="J9" s="95">
        <f>'پایگاه سلامت غیرضمیمه ایرانی'!J8</f>
        <v>36</v>
      </c>
      <c r="K9" s="123">
        <f>'پایگاه سلامت غیرضمیمه ایرانی'!K8</f>
        <v>78</v>
      </c>
      <c r="L9" s="123">
        <f t="shared" si="0"/>
        <v>2487</v>
      </c>
      <c r="M9" s="123">
        <f t="shared" si="1"/>
        <v>2350</v>
      </c>
      <c r="N9" s="123">
        <f t="shared" si="2"/>
        <v>4837</v>
      </c>
    </row>
    <row r="10" spans="2:14" ht="21" x14ac:dyDescent="0.2">
      <c r="B10" s="30" t="s">
        <v>24</v>
      </c>
      <c r="C10" s="95">
        <f>'پایگاه سلامت ضمیمه ایرانی '!C9+'پایگاه سلامت غیرضمیمه ایرانی'!C9</f>
        <v>1634</v>
      </c>
      <c r="D10" s="95">
        <f>'پایگاه سلامت ضمیمه ایرانی '!D9+'پایگاه سلامت غیرضمیمه ایرانی'!D9</f>
        <v>1568</v>
      </c>
      <c r="E10" s="123">
        <f>'پایگاه سلامت ضمیمه ایرانی '!E9+'پایگاه سلامت غیرضمیمه ایرانی'!E9</f>
        <v>3202</v>
      </c>
      <c r="F10" s="95">
        <v>0</v>
      </c>
      <c r="G10" s="95">
        <v>0</v>
      </c>
      <c r="H10" s="123">
        <v>0</v>
      </c>
      <c r="I10" s="95">
        <f>'پایگاه سلامت غیرضمیمه ایرانی'!I9</f>
        <v>22</v>
      </c>
      <c r="J10" s="95">
        <f>'پایگاه سلامت غیرضمیمه ایرانی'!J9</f>
        <v>26</v>
      </c>
      <c r="K10" s="123">
        <f>'پایگاه سلامت غیرضمیمه ایرانی'!K9</f>
        <v>48</v>
      </c>
      <c r="L10" s="123">
        <f t="shared" si="0"/>
        <v>1656</v>
      </c>
      <c r="M10" s="123">
        <f t="shared" si="1"/>
        <v>1594</v>
      </c>
      <c r="N10" s="123">
        <f t="shared" si="2"/>
        <v>3250</v>
      </c>
    </row>
    <row r="11" spans="2:14" ht="21" x14ac:dyDescent="0.2">
      <c r="B11" s="30" t="s">
        <v>25</v>
      </c>
      <c r="C11" s="95">
        <f>'پایگاه سلامت ضمیمه ایرانی '!C10+'پایگاه سلامت غیرضمیمه ایرانی'!C10</f>
        <v>2686</v>
      </c>
      <c r="D11" s="95">
        <f>'پایگاه سلامت ضمیمه ایرانی '!D10+'پایگاه سلامت غیرضمیمه ایرانی'!D10</f>
        <v>2555</v>
      </c>
      <c r="E11" s="123">
        <f>'پایگاه سلامت ضمیمه ایرانی '!E10+'پایگاه سلامت غیرضمیمه ایرانی'!E10</f>
        <v>5241</v>
      </c>
      <c r="F11" s="95">
        <v>0</v>
      </c>
      <c r="G11" s="95">
        <v>0</v>
      </c>
      <c r="H11" s="123">
        <v>0</v>
      </c>
      <c r="I11" s="95">
        <f>'پایگاه سلامت غیرضمیمه ایرانی'!I10</f>
        <v>38</v>
      </c>
      <c r="J11" s="95">
        <f>'پایگاه سلامت غیرضمیمه ایرانی'!J10</f>
        <v>39</v>
      </c>
      <c r="K11" s="123">
        <f>'پایگاه سلامت غیرضمیمه ایرانی'!K10</f>
        <v>77</v>
      </c>
      <c r="L11" s="123">
        <f t="shared" si="0"/>
        <v>2724</v>
      </c>
      <c r="M11" s="123">
        <f t="shared" si="1"/>
        <v>2594</v>
      </c>
      <c r="N11" s="123">
        <f t="shared" si="2"/>
        <v>5318</v>
      </c>
    </row>
    <row r="12" spans="2:14" ht="21" x14ac:dyDescent="0.2">
      <c r="B12" s="30" t="s">
        <v>26</v>
      </c>
      <c r="C12" s="95">
        <f>'پایگاه سلامت ضمیمه ایرانی '!C11+'پایگاه سلامت غیرضمیمه ایرانی'!C11</f>
        <v>3671</v>
      </c>
      <c r="D12" s="95">
        <f>'پایگاه سلامت ضمیمه ایرانی '!D11+'پایگاه سلامت غیرضمیمه ایرانی'!D11</f>
        <v>3735</v>
      </c>
      <c r="E12" s="123">
        <f>'پایگاه سلامت ضمیمه ایرانی '!E11+'پایگاه سلامت غیرضمیمه ایرانی'!E11</f>
        <v>7406</v>
      </c>
      <c r="F12" s="95">
        <v>0</v>
      </c>
      <c r="G12" s="95">
        <v>0</v>
      </c>
      <c r="H12" s="123">
        <v>0</v>
      </c>
      <c r="I12" s="95">
        <f>'پایگاه سلامت غیرضمیمه ایرانی'!I11</f>
        <v>59</v>
      </c>
      <c r="J12" s="95">
        <f>'پایگاه سلامت غیرضمیمه ایرانی'!J11</f>
        <v>56</v>
      </c>
      <c r="K12" s="123">
        <f>'پایگاه سلامت غیرضمیمه ایرانی'!K11</f>
        <v>115</v>
      </c>
      <c r="L12" s="123">
        <f t="shared" si="0"/>
        <v>3730</v>
      </c>
      <c r="M12" s="123">
        <f t="shared" si="1"/>
        <v>3791</v>
      </c>
      <c r="N12" s="123">
        <f t="shared" si="2"/>
        <v>7521</v>
      </c>
    </row>
    <row r="13" spans="2:14" ht="21" x14ac:dyDescent="0.2">
      <c r="B13" s="30" t="s">
        <v>27</v>
      </c>
      <c r="C13" s="95">
        <f>'پایگاه سلامت ضمیمه ایرانی '!C12+'پایگاه سلامت غیرضمیمه ایرانی'!C12</f>
        <v>2109</v>
      </c>
      <c r="D13" s="95">
        <f>'پایگاه سلامت ضمیمه ایرانی '!D12+'پایگاه سلامت غیرضمیمه ایرانی'!D12</f>
        <v>1950</v>
      </c>
      <c r="E13" s="123">
        <f>'پایگاه سلامت ضمیمه ایرانی '!E12+'پایگاه سلامت غیرضمیمه ایرانی'!E12</f>
        <v>4059</v>
      </c>
      <c r="F13" s="95">
        <v>0</v>
      </c>
      <c r="G13" s="95">
        <v>0</v>
      </c>
      <c r="H13" s="123">
        <v>0</v>
      </c>
      <c r="I13" s="95">
        <f>'پایگاه سلامت غیرضمیمه ایرانی'!I12</f>
        <v>33</v>
      </c>
      <c r="J13" s="95">
        <f>'پایگاه سلامت غیرضمیمه ایرانی'!J12</f>
        <v>34</v>
      </c>
      <c r="K13" s="123">
        <f>'پایگاه سلامت غیرضمیمه ایرانی'!K12</f>
        <v>67</v>
      </c>
      <c r="L13" s="123">
        <f t="shared" si="0"/>
        <v>2142</v>
      </c>
      <c r="M13" s="123">
        <f t="shared" si="1"/>
        <v>1984</v>
      </c>
      <c r="N13" s="123">
        <f t="shared" si="2"/>
        <v>4126</v>
      </c>
    </row>
    <row r="14" spans="2:14" ht="21" x14ac:dyDescent="0.2">
      <c r="B14" s="30" t="s">
        <v>28</v>
      </c>
      <c r="C14" s="95">
        <f>'پایگاه سلامت ضمیمه ایرانی '!C13+'پایگاه سلامت غیرضمیمه ایرانی'!C13</f>
        <v>1262</v>
      </c>
      <c r="D14" s="95">
        <f>'پایگاه سلامت ضمیمه ایرانی '!D13+'پایگاه سلامت غیرضمیمه ایرانی'!D13</f>
        <v>1197</v>
      </c>
      <c r="E14" s="123">
        <f>'پایگاه سلامت ضمیمه ایرانی '!E13+'پایگاه سلامت غیرضمیمه ایرانی'!E13</f>
        <v>2459</v>
      </c>
      <c r="F14" s="95">
        <v>0</v>
      </c>
      <c r="G14" s="95">
        <v>0</v>
      </c>
      <c r="H14" s="123">
        <v>0</v>
      </c>
      <c r="I14" s="95">
        <f>'پایگاه سلامت غیرضمیمه ایرانی'!I13</f>
        <v>28</v>
      </c>
      <c r="J14" s="95">
        <f>'پایگاه سلامت غیرضمیمه ایرانی'!J13</f>
        <v>26</v>
      </c>
      <c r="K14" s="123">
        <f>'پایگاه سلامت غیرضمیمه ایرانی'!K13</f>
        <v>54</v>
      </c>
      <c r="L14" s="123">
        <f t="shared" si="0"/>
        <v>1290</v>
      </c>
      <c r="M14" s="123">
        <f t="shared" si="1"/>
        <v>1223</v>
      </c>
      <c r="N14" s="123">
        <f t="shared" si="2"/>
        <v>2513</v>
      </c>
    </row>
    <row r="15" spans="2:14" ht="21" x14ac:dyDescent="0.2">
      <c r="B15" s="30" t="s">
        <v>29</v>
      </c>
      <c r="C15" s="95">
        <f>'پایگاه سلامت ضمیمه ایرانی '!C14+'پایگاه سلامت غیرضمیمه ایرانی'!C14</f>
        <v>2725</v>
      </c>
      <c r="D15" s="95">
        <f>'پایگاه سلامت ضمیمه ایرانی '!D14+'پایگاه سلامت غیرضمیمه ایرانی'!D14</f>
        <v>2784</v>
      </c>
      <c r="E15" s="123">
        <f>'پایگاه سلامت ضمیمه ایرانی '!E14+'پایگاه سلامت غیرضمیمه ایرانی'!E14</f>
        <v>5509</v>
      </c>
      <c r="F15" s="95">
        <v>0</v>
      </c>
      <c r="G15" s="95">
        <v>0</v>
      </c>
      <c r="H15" s="123">
        <v>0</v>
      </c>
      <c r="I15" s="95">
        <f>'پایگاه سلامت غیرضمیمه ایرانی'!I14</f>
        <v>42</v>
      </c>
      <c r="J15" s="95">
        <f>'پایگاه سلامت غیرضمیمه ایرانی'!J14</f>
        <v>44</v>
      </c>
      <c r="K15" s="123">
        <f>'پایگاه سلامت غیرضمیمه ایرانی'!K14</f>
        <v>86</v>
      </c>
      <c r="L15" s="123">
        <f t="shared" si="0"/>
        <v>2767</v>
      </c>
      <c r="M15" s="123">
        <f t="shared" si="1"/>
        <v>2828</v>
      </c>
      <c r="N15" s="123">
        <f t="shared" si="2"/>
        <v>5595</v>
      </c>
    </row>
    <row r="16" spans="2:14" ht="21" x14ac:dyDescent="0.2">
      <c r="B16" s="30" t="s">
        <v>30</v>
      </c>
      <c r="C16" s="95">
        <f>'پایگاه سلامت ضمیمه ایرانی '!C15+'پایگاه سلامت غیرضمیمه ایرانی'!C15</f>
        <v>2791</v>
      </c>
      <c r="D16" s="95">
        <f>'پایگاه سلامت ضمیمه ایرانی '!D15+'پایگاه سلامت غیرضمیمه ایرانی'!D15</f>
        <v>2887</v>
      </c>
      <c r="E16" s="123">
        <f>'پایگاه سلامت ضمیمه ایرانی '!E15+'پایگاه سلامت غیرضمیمه ایرانی'!E15</f>
        <v>5678</v>
      </c>
      <c r="F16" s="95">
        <v>0</v>
      </c>
      <c r="G16" s="95">
        <v>0</v>
      </c>
      <c r="H16" s="123">
        <v>0</v>
      </c>
      <c r="I16" s="95">
        <f>'پایگاه سلامت غیرضمیمه ایرانی'!I15</f>
        <v>47</v>
      </c>
      <c r="J16" s="95">
        <f>'پایگاه سلامت غیرضمیمه ایرانی'!J15</f>
        <v>46</v>
      </c>
      <c r="K16" s="123">
        <f>'پایگاه سلامت غیرضمیمه ایرانی'!K15</f>
        <v>93</v>
      </c>
      <c r="L16" s="123">
        <f t="shared" si="0"/>
        <v>2838</v>
      </c>
      <c r="M16" s="123">
        <f t="shared" si="1"/>
        <v>2933</v>
      </c>
      <c r="N16" s="123">
        <f t="shared" si="2"/>
        <v>5771</v>
      </c>
    </row>
    <row r="17" spans="2:14" ht="21" x14ac:dyDescent="0.2">
      <c r="B17" s="30" t="s">
        <v>31</v>
      </c>
      <c r="C17" s="95">
        <f>'پایگاه سلامت ضمیمه ایرانی '!C16+'پایگاه سلامت غیرضمیمه ایرانی'!C16</f>
        <v>3728</v>
      </c>
      <c r="D17" s="95">
        <f>'پایگاه سلامت ضمیمه ایرانی '!D16+'پایگاه سلامت غیرضمیمه ایرانی'!D16</f>
        <v>3583</v>
      </c>
      <c r="E17" s="123">
        <f>'پایگاه سلامت ضمیمه ایرانی '!E16+'پایگاه سلامت غیرضمیمه ایرانی'!E16</f>
        <v>7311</v>
      </c>
      <c r="F17" s="95">
        <v>0</v>
      </c>
      <c r="G17" s="95">
        <v>0</v>
      </c>
      <c r="H17" s="123">
        <v>0</v>
      </c>
      <c r="I17" s="95">
        <f>'پایگاه سلامت غیرضمیمه ایرانی'!I16</f>
        <v>66</v>
      </c>
      <c r="J17" s="95">
        <f>'پایگاه سلامت غیرضمیمه ایرانی'!J16</f>
        <v>47</v>
      </c>
      <c r="K17" s="123">
        <f>'پایگاه سلامت غیرضمیمه ایرانی'!K16</f>
        <v>113</v>
      </c>
      <c r="L17" s="123">
        <f t="shared" si="0"/>
        <v>3794</v>
      </c>
      <c r="M17" s="123">
        <f t="shared" si="1"/>
        <v>3630</v>
      </c>
      <c r="N17" s="123">
        <f t="shared" si="2"/>
        <v>7424</v>
      </c>
    </row>
    <row r="18" spans="2:14" ht="21" x14ac:dyDescent="0.2">
      <c r="B18" s="30" t="s">
        <v>32</v>
      </c>
      <c r="C18" s="95">
        <f>'پایگاه سلامت ضمیمه ایرانی '!C17+'پایگاه سلامت غیرضمیمه ایرانی'!C17</f>
        <v>5001</v>
      </c>
      <c r="D18" s="95">
        <f>'پایگاه سلامت ضمیمه ایرانی '!D17+'پایگاه سلامت غیرضمیمه ایرانی'!D17</f>
        <v>4494</v>
      </c>
      <c r="E18" s="123">
        <f>'پایگاه سلامت ضمیمه ایرانی '!E17+'پایگاه سلامت غیرضمیمه ایرانی'!E17</f>
        <v>9495</v>
      </c>
      <c r="F18" s="95">
        <v>0</v>
      </c>
      <c r="G18" s="95">
        <v>0</v>
      </c>
      <c r="H18" s="123">
        <v>0</v>
      </c>
      <c r="I18" s="95">
        <f>'پایگاه سلامت غیرضمیمه ایرانی'!I17</f>
        <v>87</v>
      </c>
      <c r="J18" s="95">
        <f>'پایگاه سلامت غیرضمیمه ایرانی'!J17</f>
        <v>79</v>
      </c>
      <c r="K18" s="123">
        <f>'پایگاه سلامت غیرضمیمه ایرانی'!K17</f>
        <v>166</v>
      </c>
      <c r="L18" s="123">
        <f t="shared" si="0"/>
        <v>5088</v>
      </c>
      <c r="M18" s="123">
        <f t="shared" si="1"/>
        <v>4573</v>
      </c>
      <c r="N18" s="123">
        <f t="shared" si="2"/>
        <v>9661</v>
      </c>
    </row>
    <row r="19" spans="2:14" ht="21" x14ac:dyDescent="0.2">
      <c r="B19" s="30" t="s">
        <v>33</v>
      </c>
      <c r="C19" s="95">
        <f>'پایگاه سلامت ضمیمه ایرانی '!C18+'پایگاه سلامت غیرضمیمه ایرانی'!C18</f>
        <v>4195</v>
      </c>
      <c r="D19" s="95">
        <f>'پایگاه سلامت ضمیمه ایرانی '!D18+'پایگاه سلامت غیرضمیمه ایرانی'!D18</f>
        <v>3944</v>
      </c>
      <c r="E19" s="123">
        <f>'پایگاه سلامت ضمیمه ایرانی '!E18+'پایگاه سلامت غیرضمیمه ایرانی'!E18</f>
        <v>8139</v>
      </c>
      <c r="F19" s="95">
        <v>0</v>
      </c>
      <c r="G19" s="95">
        <v>0</v>
      </c>
      <c r="H19" s="123">
        <v>0</v>
      </c>
      <c r="I19" s="95">
        <f>'پایگاه سلامت غیرضمیمه ایرانی'!I18</f>
        <v>66</v>
      </c>
      <c r="J19" s="95">
        <f>'پایگاه سلامت غیرضمیمه ایرانی'!J18</f>
        <v>71</v>
      </c>
      <c r="K19" s="123">
        <f>'پایگاه سلامت غیرضمیمه ایرانی'!K18</f>
        <v>137</v>
      </c>
      <c r="L19" s="123">
        <f t="shared" si="0"/>
        <v>4261</v>
      </c>
      <c r="M19" s="123">
        <f t="shared" si="1"/>
        <v>4015</v>
      </c>
      <c r="N19" s="123">
        <f t="shared" si="2"/>
        <v>8276</v>
      </c>
    </row>
    <row r="20" spans="2:14" ht="21" x14ac:dyDescent="0.2">
      <c r="B20" s="30" t="s">
        <v>34</v>
      </c>
      <c r="C20" s="95">
        <f>'پایگاه سلامت ضمیمه ایرانی '!C19+'پایگاه سلامت غیرضمیمه ایرانی'!C19</f>
        <v>3481</v>
      </c>
      <c r="D20" s="95">
        <f>'پایگاه سلامت ضمیمه ایرانی '!D19+'پایگاه سلامت غیرضمیمه ایرانی'!D19</f>
        <v>3209</v>
      </c>
      <c r="E20" s="123">
        <f>'پایگاه سلامت ضمیمه ایرانی '!E19+'پایگاه سلامت غیرضمیمه ایرانی'!E19</f>
        <v>6690</v>
      </c>
      <c r="F20" s="95">
        <v>0</v>
      </c>
      <c r="G20" s="95">
        <v>0</v>
      </c>
      <c r="H20" s="123">
        <v>0</v>
      </c>
      <c r="I20" s="95">
        <f>'پایگاه سلامت غیرضمیمه ایرانی'!I19</f>
        <v>61</v>
      </c>
      <c r="J20" s="95">
        <f>'پایگاه سلامت غیرضمیمه ایرانی'!J19</f>
        <v>54</v>
      </c>
      <c r="K20" s="123">
        <f>'پایگاه سلامت غیرضمیمه ایرانی'!K19</f>
        <v>115</v>
      </c>
      <c r="L20" s="123">
        <f t="shared" si="0"/>
        <v>3542</v>
      </c>
      <c r="M20" s="123">
        <f t="shared" si="1"/>
        <v>3263</v>
      </c>
      <c r="N20" s="123">
        <f t="shared" si="2"/>
        <v>6805</v>
      </c>
    </row>
    <row r="21" spans="2:14" ht="21" x14ac:dyDescent="0.2">
      <c r="B21" s="30" t="s">
        <v>35</v>
      </c>
      <c r="C21" s="95">
        <f>'پایگاه سلامت ضمیمه ایرانی '!C20+'پایگاه سلامت غیرضمیمه ایرانی'!C20</f>
        <v>3225</v>
      </c>
      <c r="D21" s="95">
        <f>'پایگاه سلامت ضمیمه ایرانی '!D20+'پایگاه سلامت غیرضمیمه ایرانی'!D20</f>
        <v>2949</v>
      </c>
      <c r="E21" s="123">
        <f>'پایگاه سلامت ضمیمه ایرانی '!E20+'پایگاه سلامت غیرضمیمه ایرانی'!E20</f>
        <v>6174</v>
      </c>
      <c r="F21" s="95">
        <v>0</v>
      </c>
      <c r="G21" s="95">
        <v>0</v>
      </c>
      <c r="H21" s="123">
        <v>0</v>
      </c>
      <c r="I21" s="95">
        <f>'پایگاه سلامت غیرضمیمه ایرانی'!I20</f>
        <v>45</v>
      </c>
      <c r="J21" s="95">
        <f>'پایگاه سلامت غیرضمیمه ایرانی'!J20</f>
        <v>31</v>
      </c>
      <c r="K21" s="123">
        <f>'پایگاه سلامت غیرضمیمه ایرانی'!K20</f>
        <v>76</v>
      </c>
      <c r="L21" s="123">
        <f t="shared" si="0"/>
        <v>3270</v>
      </c>
      <c r="M21" s="123">
        <f t="shared" si="1"/>
        <v>2980</v>
      </c>
      <c r="N21" s="123">
        <f t="shared" si="2"/>
        <v>6250</v>
      </c>
    </row>
    <row r="22" spans="2:14" ht="21" x14ac:dyDescent="0.2">
      <c r="B22" s="30" t="s">
        <v>36</v>
      </c>
      <c r="C22" s="95">
        <f>'پایگاه سلامت ضمیمه ایرانی '!C21+'پایگاه سلامت غیرضمیمه ایرانی'!C21</f>
        <v>2514</v>
      </c>
      <c r="D22" s="95">
        <f>'پایگاه سلامت ضمیمه ایرانی '!D21+'پایگاه سلامت غیرضمیمه ایرانی'!D21</f>
        <v>2474</v>
      </c>
      <c r="E22" s="123">
        <f>'پایگاه سلامت ضمیمه ایرانی '!E21+'پایگاه سلامت غیرضمیمه ایرانی'!E21</f>
        <v>4988</v>
      </c>
      <c r="F22" s="95">
        <v>0</v>
      </c>
      <c r="G22" s="95">
        <v>0</v>
      </c>
      <c r="H22" s="123">
        <v>0</v>
      </c>
      <c r="I22" s="95">
        <f>'پایگاه سلامت غیرضمیمه ایرانی'!I21</f>
        <v>24</v>
      </c>
      <c r="J22" s="95">
        <f>'پایگاه سلامت غیرضمیمه ایرانی'!J21</f>
        <v>24</v>
      </c>
      <c r="K22" s="123">
        <f>'پایگاه سلامت غیرضمیمه ایرانی'!K21</f>
        <v>48</v>
      </c>
      <c r="L22" s="123">
        <f t="shared" si="0"/>
        <v>2538</v>
      </c>
      <c r="M22" s="123">
        <f t="shared" si="1"/>
        <v>2498</v>
      </c>
      <c r="N22" s="123">
        <f t="shared" si="2"/>
        <v>5036</v>
      </c>
    </row>
    <row r="23" spans="2:14" ht="21" x14ac:dyDescent="0.2">
      <c r="B23" s="30" t="s">
        <v>37</v>
      </c>
      <c r="C23" s="95">
        <f>'پایگاه سلامت ضمیمه ایرانی '!C22+'پایگاه سلامت غیرضمیمه ایرانی'!C22</f>
        <v>1974</v>
      </c>
      <c r="D23" s="95">
        <f>'پایگاه سلامت ضمیمه ایرانی '!D22+'پایگاه سلامت غیرضمیمه ایرانی'!D22</f>
        <v>1912</v>
      </c>
      <c r="E23" s="123">
        <f>'پایگاه سلامت ضمیمه ایرانی '!E22+'پایگاه سلامت غیرضمیمه ایرانی'!E22</f>
        <v>3886</v>
      </c>
      <c r="F23" s="95">
        <v>0</v>
      </c>
      <c r="G23" s="95">
        <v>0</v>
      </c>
      <c r="H23" s="123">
        <v>0</v>
      </c>
      <c r="I23" s="95">
        <f>'پایگاه سلامت غیرضمیمه ایرانی'!I22</f>
        <v>12</v>
      </c>
      <c r="J23" s="95">
        <f>'پایگاه سلامت غیرضمیمه ایرانی'!J22</f>
        <v>19</v>
      </c>
      <c r="K23" s="123">
        <f>'پایگاه سلامت غیرضمیمه ایرانی'!K22</f>
        <v>31</v>
      </c>
      <c r="L23" s="123">
        <f t="shared" si="0"/>
        <v>1986</v>
      </c>
      <c r="M23" s="123">
        <f t="shared" si="1"/>
        <v>1931</v>
      </c>
      <c r="N23" s="123">
        <f t="shared" si="2"/>
        <v>3917</v>
      </c>
    </row>
    <row r="24" spans="2:14" ht="21" x14ac:dyDescent="0.2">
      <c r="B24" s="30" t="s">
        <v>38</v>
      </c>
      <c r="C24" s="95">
        <f>'پایگاه سلامت ضمیمه ایرانی '!C23+'پایگاه سلامت غیرضمیمه ایرانی'!C23</f>
        <v>1281</v>
      </c>
      <c r="D24" s="95">
        <f>'پایگاه سلامت ضمیمه ایرانی '!D23+'پایگاه سلامت غیرضمیمه ایرانی'!D23</f>
        <v>1330</v>
      </c>
      <c r="E24" s="123">
        <f>'پایگاه سلامت ضمیمه ایرانی '!E23+'پایگاه سلامت غیرضمیمه ایرانی'!E23</f>
        <v>2611</v>
      </c>
      <c r="F24" s="95">
        <v>0</v>
      </c>
      <c r="G24" s="95">
        <v>0</v>
      </c>
      <c r="H24" s="123">
        <v>0</v>
      </c>
      <c r="I24" s="95">
        <f>'پایگاه سلامت غیرضمیمه ایرانی'!I23</f>
        <v>10</v>
      </c>
      <c r="J24" s="95">
        <f>'پایگاه سلامت غیرضمیمه ایرانی'!J23</f>
        <v>12</v>
      </c>
      <c r="K24" s="123">
        <f>'پایگاه سلامت غیرضمیمه ایرانی'!K23</f>
        <v>22</v>
      </c>
      <c r="L24" s="123">
        <f t="shared" si="0"/>
        <v>1291</v>
      </c>
      <c r="M24" s="123">
        <f t="shared" si="1"/>
        <v>1342</v>
      </c>
      <c r="N24" s="123">
        <f t="shared" si="2"/>
        <v>2633</v>
      </c>
    </row>
    <row r="25" spans="2:14" ht="21" x14ac:dyDescent="0.2">
      <c r="B25" s="30" t="s">
        <v>39</v>
      </c>
      <c r="C25" s="95">
        <f>'پایگاه سلامت ضمیمه ایرانی '!C24+'پایگاه سلامت غیرضمیمه ایرانی'!C24</f>
        <v>944</v>
      </c>
      <c r="D25" s="95">
        <f>'پایگاه سلامت ضمیمه ایرانی '!D24+'پایگاه سلامت غیرضمیمه ایرانی'!D24</f>
        <v>1009</v>
      </c>
      <c r="E25" s="123">
        <f>'پایگاه سلامت ضمیمه ایرانی '!E24+'پایگاه سلامت غیرضمیمه ایرانی'!E24</f>
        <v>1953</v>
      </c>
      <c r="F25" s="95">
        <v>0</v>
      </c>
      <c r="G25" s="95">
        <v>0</v>
      </c>
      <c r="H25" s="123">
        <v>0</v>
      </c>
      <c r="I25" s="95">
        <f>'پایگاه سلامت غیرضمیمه ایرانی'!I24</f>
        <v>10</v>
      </c>
      <c r="J25" s="95">
        <f>'پایگاه سلامت غیرضمیمه ایرانی'!J24</f>
        <v>8</v>
      </c>
      <c r="K25" s="123">
        <f>'پایگاه سلامت غیرضمیمه ایرانی'!K24</f>
        <v>18</v>
      </c>
      <c r="L25" s="123">
        <f t="shared" si="0"/>
        <v>954</v>
      </c>
      <c r="M25" s="123">
        <f t="shared" si="1"/>
        <v>1017</v>
      </c>
      <c r="N25" s="123">
        <f t="shared" si="2"/>
        <v>1971</v>
      </c>
    </row>
    <row r="26" spans="2:14" ht="21" x14ac:dyDescent="0.2">
      <c r="B26" s="30" t="s">
        <v>40</v>
      </c>
      <c r="C26" s="95">
        <f>'پایگاه سلامت ضمیمه ایرانی '!C25+'پایگاه سلامت غیرضمیمه ایرانی'!C25</f>
        <v>507</v>
      </c>
      <c r="D26" s="95">
        <f>'پایگاه سلامت ضمیمه ایرانی '!D25+'پایگاه سلامت غیرضمیمه ایرانی'!D25</f>
        <v>675</v>
      </c>
      <c r="E26" s="123">
        <f>'پایگاه سلامت ضمیمه ایرانی '!E25+'پایگاه سلامت غیرضمیمه ایرانی'!E25</f>
        <v>1182</v>
      </c>
      <c r="F26" s="95">
        <v>0</v>
      </c>
      <c r="G26" s="95">
        <v>0</v>
      </c>
      <c r="H26" s="123">
        <v>0</v>
      </c>
      <c r="I26" s="95">
        <f>'پایگاه سلامت غیرضمیمه ایرانی'!I25</f>
        <v>5</v>
      </c>
      <c r="J26" s="95">
        <f>'پایگاه سلامت غیرضمیمه ایرانی'!J25</f>
        <v>1</v>
      </c>
      <c r="K26" s="123">
        <f>'پایگاه سلامت غیرضمیمه ایرانی'!K25</f>
        <v>6</v>
      </c>
      <c r="L26" s="123">
        <f t="shared" si="0"/>
        <v>512</v>
      </c>
      <c r="M26" s="123">
        <f t="shared" si="1"/>
        <v>676</v>
      </c>
      <c r="N26" s="123">
        <f t="shared" si="2"/>
        <v>1188</v>
      </c>
    </row>
    <row r="27" spans="2:14" ht="21" x14ac:dyDescent="0.2">
      <c r="B27" s="30" t="s">
        <v>41</v>
      </c>
      <c r="C27" s="95">
        <f>'پایگاه سلامت ضمیمه ایرانی '!C26+'پایگاه سلامت غیرضمیمه ایرانی'!C26</f>
        <v>377</v>
      </c>
      <c r="D27" s="95">
        <f>'پایگاه سلامت ضمیمه ایرانی '!D26+'پایگاه سلامت غیرضمیمه ایرانی'!D26</f>
        <v>469</v>
      </c>
      <c r="E27" s="123">
        <f>'پایگاه سلامت ضمیمه ایرانی '!E26+'پایگاه سلامت غیرضمیمه ایرانی'!E26</f>
        <v>846</v>
      </c>
      <c r="F27" s="95">
        <v>0</v>
      </c>
      <c r="G27" s="95">
        <v>0</v>
      </c>
      <c r="H27" s="123">
        <v>0</v>
      </c>
      <c r="I27" s="95">
        <f>'پایگاه سلامت غیرضمیمه ایرانی'!I26</f>
        <v>2</v>
      </c>
      <c r="J27" s="95">
        <f>'پایگاه سلامت غیرضمیمه ایرانی'!J26</f>
        <v>3</v>
      </c>
      <c r="K27" s="123">
        <f>'پایگاه سلامت غیرضمیمه ایرانی'!K26</f>
        <v>5</v>
      </c>
      <c r="L27" s="123">
        <f t="shared" si="0"/>
        <v>379</v>
      </c>
      <c r="M27" s="123">
        <f t="shared" si="1"/>
        <v>472</v>
      </c>
      <c r="N27" s="123">
        <f t="shared" si="2"/>
        <v>851</v>
      </c>
    </row>
    <row r="28" spans="2:14" ht="21.75" thickBot="1" x14ac:dyDescent="0.25">
      <c r="B28" s="195" t="s">
        <v>42</v>
      </c>
      <c r="C28" s="95">
        <f>'پایگاه سلامت ضمیمه ایرانی '!C27+'پایگاه سلامت غیرضمیمه ایرانی'!C27</f>
        <v>472</v>
      </c>
      <c r="D28" s="95">
        <f>'پایگاه سلامت ضمیمه ایرانی '!D27+'پایگاه سلامت غیرضمیمه ایرانی'!D27</f>
        <v>525</v>
      </c>
      <c r="E28" s="123">
        <f>'پایگاه سلامت ضمیمه ایرانی '!E27+'پایگاه سلامت غیرضمیمه ایرانی'!E27</f>
        <v>997</v>
      </c>
      <c r="F28" s="95">
        <v>0</v>
      </c>
      <c r="G28" s="95">
        <v>0</v>
      </c>
      <c r="H28" s="123">
        <v>0</v>
      </c>
      <c r="I28" s="95">
        <f>'پایگاه سلامت غیرضمیمه ایرانی'!I27</f>
        <v>6</v>
      </c>
      <c r="J28" s="95">
        <f>'پایگاه سلامت غیرضمیمه ایرانی'!J27</f>
        <v>2</v>
      </c>
      <c r="K28" s="123">
        <f>'پایگاه سلامت غیرضمیمه ایرانی'!K27</f>
        <v>8</v>
      </c>
      <c r="L28" s="123">
        <f t="shared" si="0"/>
        <v>478</v>
      </c>
      <c r="M28" s="123">
        <f t="shared" si="1"/>
        <v>527</v>
      </c>
      <c r="N28" s="123">
        <f t="shared" si="2"/>
        <v>1005</v>
      </c>
    </row>
    <row r="29" spans="2:14" ht="21.75" thickBot="1" x14ac:dyDescent="0.25">
      <c r="B29" s="16" t="s">
        <v>11</v>
      </c>
      <c r="C29" s="123">
        <f>'پایگاه سلامت ضمیمه ایرانی '!C28+'پایگاه سلامت غیرضمیمه ایرانی'!C28</f>
        <v>47583</v>
      </c>
      <c r="D29" s="123">
        <f>'پایگاه سلامت ضمیمه ایرانی '!D28+'پایگاه سلامت غیرضمیمه ایرانی'!D28</f>
        <v>46086</v>
      </c>
      <c r="E29" s="123">
        <f>'پایگاه سلامت ضمیمه ایرانی '!E28+'پایگاه سلامت غیرضمیمه ایرانی'!E28</f>
        <v>93669</v>
      </c>
      <c r="F29" s="95">
        <v>0</v>
      </c>
      <c r="G29" s="95">
        <v>0</v>
      </c>
      <c r="H29" s="123">
        <v>0</v>
      </c>
      <c r="I29" s="123">
        <f>'پایگاه سلامت غیرضمیمه ایرانی'!I28</f>
        <v>714</v>
      </c>
      <c r="J29" s="123">
        <f>'پایگاه سلامت غیرضمیمه ایرانی'!J28</f>
        <v>666</v>
      </c>
      <c r="K29" s="123">
        <f>'پایگاه سلامت غیرضمیمه ایرانی'!K28</f>
        <v>1380</v>
      </c>
      <c r="L29" s="123">
        <f t="shared" si="0"/>
        <v>48297</v>
      </c>
      <c r="M29" s="123">
        <f t="shared" si="1"/>
        <v>46752</v>
      </c>
      <c r="N29" s="123">
        <f t="shared" si="2"/>
        <v>95049</v>
      </c>
    </row>
  </sheetData>
  <mergeCells count="12">
    <mergeCell ref="M5:M6"/>
    <mergeCell ref="N5:N6"/>
    <mergeCell ref="B3:N3"/>
    <mergeCell ref="B4:N4"/>
    <mergeCell ref="B5:B6"/>
    <mergeCell ref="C5:D5"/>
    <mergeCell ref="E5:E6"/>
    <mergeCell ref="F5:G5"/>
    <mergeCell ref="H5:H6"/>
    <mergeCell ref="I5:J5"/>
    <mergeCell ref="K5:K6"/>
    <mergeCell ref="L5:L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CT53"/>
  <sheetViews>
    <sheetView rightToLeft="1" topLeftCell="O13" zoomScale="80" zoomScaleNormal="80" workbookViewId="0">
      <selection activeCell="W39" sqref="W39"/>
    </sheetView>
  </sheetViews>
  <sheetFormatPr defaultRowHeight="14.25" x14ac:dyDescent="0.2"/>
  <cols>
    <col min="1" max="1" width="9" style="249"/>
    <col min="2" max="2" width="12.375" style="249" customWidth="1"/>
    <col min="3" max="3" width="9.125" style="249" customWidth="1"/>
    <col min="4" max="8" width="9" style="249"/>
    <col min="9" max="11" width="9.125" style="249" customWidth="1"/>
    <col min="12" max="15" width="9" style="249"/>
    <col min="16" max="16" width="11.75" style="249" customWidth="1"/>
    <col min="17" max="29" width="9" style="249"/>
    <col min="30" max="30" width="12.625" style="249" customWidth="1"/>
    <col min="31" max="43" width="9" style="249"/>
    <col min="44" max="44" width="12.25" style="249" customWidth="1"/>
    <col min="45" max="57" width="9" style="249"/>
    <col min="58" max="58" width="11.75" style="249" customWidth="1"/>
    <col min="59" max="71" width="9" style="249"/>
    <col min="72" max="72" width="12.25" style="249" customWidth="1"/>
    <col min="73" max="85" width="9" style="249"/>
    <col min="86" max="86" width="11.625" style="249" customWidth="1"/>
    <col min="87" max="109" width="9" style="249"/>
    <col min="110" max="110" width="9" style="249" customWidth="1"/>
    <col min="111" max="16384" width="9" style="249"/>
  </cols>
  <sheetData>
    <row r="1" spans="2:98" ht="24" customHeight="1" thickBot="1" x14ac:dyDescent="0.25"/>
    <row r="2" spans="2:98" ht="21" x14ac:dyDescent="0.2">
      <c r="B2" s="306" t="s">
        <v>121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8"/>
      <c r="P2" s="363" t="s">
        <v>122</v>
      </c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14"/>
      <c r="AD2" s="363" t="s">
        <v>124</v>
      </c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14"/>
      <c r="AR2" s="363" t="s">
        <v>126</v>
      </c>
      <c r="AS2" s="365"/>
      <c r="AT2" s="365"/>
      <c r="AU2" s="365"/>
      <c r="AV2" s="365"/>
      <c r="AW2" s="365"/>
      <c r="AX2" s="365"/>
      <c r="AY2" s="365"/>
      <c r="AZ2" s="365"/>
      <c r="BA2" s="365"/>
      <c r="BB2" s="365"/>
      <c r="BC2" s="365"/>
      <c r="BD2" s="314"/>
      <c r="BF2" s="363" t="s">
        <v>127</v>
      </c>
      <c r="BG2" s="365"/>
      <c r="BH2" s="365"/>
      <c r="BI2" s="365"/>
      <c r="BJ2" s="365"/>
      <c r="BK2" s="365"/>
      <c r="BL2" s="365"/>
      <c r="BM2" s="365"/>
      <c r="BN2" s="365"/>
      <c r="BO2" s="365"/>
      <c r="BP2" s="365"/>
      <c r="BQ2" s="365"/>
      <c r="BR2" s="314"/>
      <c r="BT2" s="363" t="s">
        <v>128</v>
      </c>
      <c r="BU2" s="365"/>
      <c r="BV2" s="365"/>
      <c r="BW2" s="365"/>
      <c r="BX2" s="365"/>
      <c r="BY2" s="365"/>
      <c r="BZ2" s="365"/>
      <c r="CA2" s="365"/>
      <c r="CB2" s="365"/>
      <c r="CC2" s="365"/>
      <c r="CD2" s="365"/>
      <c r="CE2" s="365"/>
      <c r="CF2" s="314"/>
      <c r="CH2" s="363" t="s">
        <v>129</v>
      </c>
      <c r="CI2" s="365"/>
      <c r="CJ2" s="365"/>
      <c r="CK2" s="365"/>
      <c r="CL2" s="365"/>
      <c r="CM2" s="365"/>
      <c r="CN2" s="365"/>
      <c r="CO2" s="365"/>
      <c r="CP2" s="365"/>
      <c r="CQ2" s="365"/>
      <c r="CR2" s="365"/>
      <c r="CS2" s="365"/>
      <c r="CT2" s="314"/>
    </row>
    <row r="3" spans="2:98" ht="21.75" thickBot="1" x14ac:dyDescent="0.25">
      <c r="B3" s="309" t="s">
        <v>57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1"/>
      <c r="P3" s="319" t="s">
        <v>57</v>
      </c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1"/>
      <c r="AD3" s="319" t="s">
        <v>57</v>
      </c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1"/>
      <c r="AR3" s="319" t="s">
        <v>57</v>
      </c>
      <c r="AS3" s="320"/>
      <c r="AT3" s="320"/>
      <c r="AU3" s="320"/>
      <c r="AV3" s="320"/>
      <c r="AW3" s="320"/>
      <c r="AX3" s="320"/>
      <c r="AY3" s="320"/>
      <c r="AZ3" s="320"/>
      <c r="BA3" s="320"/>
      <c r="BB3" s="320"/>
      <c r="BC3" s="320"/>
      <c r="BD3" s="321"/>
      <c r="BF3" s="319" t="s">
        <v>84</v>
      </c>
      <c r="BG3" s="320"/>
      <c r="BH3" s="320"/>
      <c r="BI3" s="320"/>
      <c r="BJ3" s="320"/>
      <c r="BK3" s="320"/>
      <c r="BL3" s="320"/>
      <c r="BM3" s="320"/>
      <c r="BN3" s="320"/>
      <c r="BO3" s="320"/>
      <c r="BP3" s="320"/>
      <c r="BQ3" s="320"/>
      <c r="BR3" s="321"/>
      <c r="BT3" s="319" t="s">
        <v>57</v>
      </c>
      <c r="BU3" s="320"/>
      <c r="BV3" s="320"/>
      <c r="BW3" s="320"/>
      <c r="BX3" s="320"/>
      <c r="BY3" s="320"/>
      <c r="BZ3" s="320"/>
      <c r="CA3" s="320"/>
      <c r="CB3" s="320"/>
      <c r="CC3" s="320"/>
      <c r="CD3" s="320"/>
      <c r="CE3" s="320"/>
      <c r="CF3" s="321"/>
      <c r="CH3" s="319" t="s">
        <v>57</v>
      </c>
      <c r="CI3" s="320"/>
      <c r="CJ3" s="320"/>
      <c r="CK3" s="320"/>
      <c r="CL3" s="320"/>
      <c r="CM3" s="320"/>
      <c r="CN3" s="320"/>
      <c r="CO3" s="320"/>
      <c r="CP3" s="320"/>
      <c r="CQ3" s="320"/>
      <c r="CR3" s="320"/>
      <c r="CS3" s="320"/>
      <c r="CT3" s="321"/>
    </row>
    <row r="4" spans="2:98" ht="21" x14ac:dyDescent="0.2">
      <c r="B4" s="312" t="s">
        <v>17</v>
      </c>
      <c r="C4" s="306" t="s">
        <v>0</v>
      </c>
      <c r="D4" s="307"/>
      <c r="E4" s="314" t="s">
        <v>1</v>
      </c>
      <c r="F4" s="316" t="s">
        <v>2</v>
      </c>
      <c r="G4" s="307"/>
      <c r="H4" s="317" t="s">
        <v>3</v>
      </c>
      <c r="I4" s="312" t="s">
        <v>4</v>
      </c>
      <c r="J4" s="316"/>
      <c r="K4" s="314" t="s">
        <v>5</v>
      </c>
      <c r="L4" s="306" t="s">
        <v>6</v>
      </c>
      <c r="M4" s="307" t="s">
        <v>7</v>
      </c>
      <c r="N4" s="308" t="s">
        <v>8</v>
      </c>
      <c r="P4" s="384" t="s">
        <v>17</v>
      </c>
      <c r="Q4" s="316" t="s">
        <v>0</v>
      </c>
      <c r="R4" s="307"/>
      <c r="S4" s="314" t="s">
        <v>1</v>
      </c>
      <c r="T4" s="306" t="s">
        <v>2</v>
      </c>
      <c r="U4" s="307"/>
      <c r="V4" s="314" t="s">
        <v>3</v>
      </c>
      <c r="W4" s="355" t="s">
        <v>4</v>
      </c>
      <c r="X4" s="316"/>
      <c r="Y4" s="314" t="s">
        <v>5</v>
      </c>
      <c r="Z4" s="306" t="s">
        <v>6</v>
      </c>
      <c r="AA4" s="307" t="s">
        <v>7</v>
      </c>
      <c r="AB4" s="308" t="s">
        <v>8</v>
      </c>
      <c r="AD4" s="312" t="s">
        <v>17</v>
      </c>
      <c r="AE4" s="306" t="s">
        <v>0</v>
      </c>
      <c r="AF4" s="307"/>
      <c r="AG4" s="314" t="s">
        <v>1</v>
      </c>
      <c r="AH4" s="316" t="s">
        <v>2</v>
      </c>
      <c r="AI4" s="307"/>
      <c r="AJ4" s="317" t="s">
        <v>3</v>
      </c>
      <c r="AK4" s="312" t="s">
        <v>4</v>
      </c>
      <c r="AL4" s="316"/>
      <c r="AM4" s="314" t="s">
        <v>5</v>
      </c>
      <c r="AN4" s="306" t="s">
        <v>6</v>
      </c>
      <c r="AO4" s="307" t="s">
        <v>7</v>
      </c>
      <c r="AP4" s="308" t="s">
        <v>8</v>
      </c>
      <c r="AR4" s="384" t="s">
        <v>17</v>
      </c>
      <c r="AS4" s="316" t="s">
        <v>0</v>
      </c>
      <c r="AT4" s="307"/>
      <c r="AU4" s="314" t="s">
        <v>1</v>
      </c>
      <c r="AV4" s="306" t="s">
        <v>2</v>
      </c>
      <c r="AW4" s="307"/>
      <c r="AX4" s="314" t="s">
        <v>3</v>
      </c>
      <c r="AY4" s="355" t="s">
        <v>4</v>
      </c>
      <c r="AZ4" s="316"/>
      <c r="BA4" s="314" t="s">
        <v>5</v>
      </c>
      <c r="BB4" s="306" t="s">
        <v>6</v>
      </c>
      <c r="BC4" s="307" t="s">
        <v>7</v>
      </c>
      <c r="BD4" s="308" t="s">
        <v>8</v>
      </c>
      <c r="BF4" s="312" t="s">
        <v>17</v>
      </c>
      <c r="BG4" s="306" t="s">
        <v>0</v>
      </c>
      <c r="BH4" s="307"/>
      <c r="BI4" s="314" t="s">
        <v>1</v>
      </c>
      <c r="BJ4" s="316" t="s">
        <v>2</v>
      </c>
      <c r="BK4" s="307"/>
      <c r="BL4" s="317" t="s">
        <v>3</v>
      </c>
      <c r="BM4" s="312" t="s">
        <v>4</v>
      </c>
      <c r="BN4" s="316"/>
      <c r="BO4" s="314" t="s">
        <v>5</v>
      </c>
      <c r="BP4" s="306" t="s">
        <v>6</v>
      </c>
      <c r="BQ4" s="307" t="s">
        <v>7</v>
      </c>
      <c r="BR4" s="308" t="s">
        <v>8</v>
      </c>
      <c r="BT4" s="312" t="s">
        <v>17</v>
      </c>
      <c r="BU4" s="306" t="s">
        <v>0</v>
      </c>
      <c r="BV4" s="307"/>
      <c r="BW4" s="314" t="s">
        <v>1</v>
      </c>
      <c r="BX4" s="316" t="s">
        <v>2</v>
      </c>
      <c r="BY4" s="307"/>
      <c r="BZ4" s="317" t="s">
        <v>3</v>
      </c>
      <c r="CA4" s="312" t="s">
        <v>4</v>
      </c>
      <c r="CB4" s="316"/>
      <c r="CC4" s="314" t="s">
        <v>5</v>
      </c>
      <c r="CD4" s="306" t="s">
        <v>6</v>
      </c>
      <c r="CE4" s="307" t="s">
        <v>7</v>
      </c>
      <c r="CF4" s="308" t="s">
        <v>8</v>
      </c>
      <c r="CH4" s="312" t="s">
        <v>17</v>
      </c>
      <c r="CI4" s="306" t="s">
        <v>0</v>
      </c>
      <c r="CJ4" s="307"/>
      <c r="CK4" s="314" t="s">
        <v>1</v>
      </c>
      <c r="CL4" s="316" t="s">
        <v>2</v>
      </c>
      <c r="CM4" s="307"/>
      <c r="CN4" s="317" t="s">
        <v>3</v>
      </c>
      <c r="CO4" s="312" t="s">
        <v>4</v>
      </c>
      <c r="CP4" s="316"/>
      <c r="CQ4" s="314" t="s">
        <v>5</v>
      </c>
      <c r="CR4" s="306" t="s">
        <v>6</v>
      </c>
      <c r="CS4" s="307" t="s">
        <v>7</v>
      </c>
      <c r="CT4" s="308" t="s">
        <v>8</v>
      </c>
    </row>
    <row r="5" spans="2:98" ht="21.75" thickBot="1" x14ac:dyDescent="0.25">
      <c r="B5" s="313"/>
      <c r="C5" s="240" t="s">
        <v>9</v>
      </c>
      <c r="D5" s="241" t="s">
        <v>10</v>
      </c>
      <c r="E5" s="315"/>
      <c r="F5" s="1" t="s">
        <v>9</v>
      </c>
      <c r="G5" s="241" t="s">
        <v>10</v>
      </c>
      <c r="H5" s="318"/>
      <c r="I5" s="237" t="s">
        <v>9</v>
      </c>
      <c r="J5" s="238" t="s">
        <v>10</v>
      </c>
      <c r="K5" s="390"/>
      <c r="L5" s="319"/>
      <c r="M5" s="320"/>
      <c r="N5" s="321"/>
      <c r="P5" s="389"/>
      <c r="Q5" s="1" t="s">
        <v>9</v>
      </c>
      <c r="R5" s="241" t="s">
        <v>10</v>
      </c>
      <c r="S5" s="315"/>
      <c r="T5" s="240" t="s">
        <v>9</v>
      </c>
      <c r="U5" s="241" t="s">
        <v>10</v>
      </c>
      <c r="V5" s="315"/>
      <c r="W5" s="1" t="s">
        <v>9</v>
      </c>
      <c r="X5" s="241" t="s">
        <v>10</v>
      </c>
      <c r="Y5" s="315"/>
      <c r="Z5" s="319"/>
      <c r="AA5" s="320"/>
      <c r="AB5" s="321"/>
      <c r="AD5" s="313"/>
      <c r="AE5" s="240" t="s">
        <v>9</v>
      </c>
      <c r="AF5" s="241" t="s">
        <v>10</v>
      </c>
      <c r="AG5" s="315"/>
      <c r="AH5" s="1" t="s">
        <v>9</v>
      </c>
      <c r="AI5" s="241" t="s">
        <v>10</v>
      </c>
      <c r="AJ5" s="318"/>
      <c r="AK5" s="240" t="s">
        <v>9</v>
      </c>
      <c r="AL5" s="241" t="s">
        <v>10</v>
      </c>
      <c r="AM5" s="315"/>
      <c r="AN5" s="319"/>
      <c r="AO5" s="320"/>
      <c r="AP5" s="321"/>
      <c r="AR5" s="389"/>
      <c r="AS5" s="1" t="s">
        <v>9</v>
      </c>
      <c r="AT5" s="241" t="s">
        <v>10</v>
      </c>
      <c r="AU5" s="315"/>
      <c r="AV5" s="240" t="s">
        <v>9</v>
      </c>
      <c r="AW5" s="241" t="s">
        <v>10</v>
      </c>
      <c r="AX5" s="315"/>
      <c r="AY5" s="1" t="s">
        <v>9</v>
      </c>
      <c r="AZ5" s="241" t="s">
        <v>10</v>
      </c>
      <c r="BA5" s="315"/>
      <c r="BB5" s="319"/>
      <c r="BC5" s="320"/>
      <c r="BD5" s="321"/>
      <c r="BF5" s="313"/>
      <c r="BG5" s="240" t="s">
        <v>9</v>
      </c>
      <c r="BH5" s="241" t="s">
        <v>10</v>
      </c>
      <c r="BI5" s="315"/>
      <c r="BJ5" s="1" t="s">
        <v>9</v>
      </c>
      <c r="BK5" s="241" t="s">
        <v>10</v>
      </c>
      <c r="BL5" s="318"/>
      <c r="BM5" s="240" t="s">
        <v>9</v>
      </c>
      <c r="BN5" s="241" t="s">
        <v>10</v>
      </c>
      <c r="BO5" s="315"/>
      <c r="BP5" s="319"/>
      <c r="BQ5" s="320"/>
      <c r="BR5" s="321"/>
      <c r="BT5" s="313"/>
      <c r="BU5" s="240" t="s">
        <v>9</v>
      </c>
      <c r="BV5" s="241" t="s">
        <v>10</v>
      </c>
      <c r="BW5" s="315"/>
      <c r="BX5" s="1" t="s">
        <v>9</v>
      </c>
      <c r="BY5" s="241" t="s">
        <v>10</v>
      </c>
      <c r="BZ5" s="318"/>
      <c r="CA5" s="240" t="s">
        <v>9</v>
      </c>
      <c r="CB5" s="241" t="s">
        <v>10</v>
      </c>
      <c r="CC5" s="315"/>
      <c r="CD5" s="319"/>
      <c r="CE5" s="320"/>
      <c r="CF5" s="321"/>
      <c r="CH5" s="313"/>
      <c r="CI5" s="240" t="s">
        <v>9</v>
      </c>
      <c r="CJ5" s="241" t="s">
        <v>10</v>
      </c>
      <c r="CK5" s="315"/>
      <c r="CL5" s="1" t="s">
        <v>9</v>
      </c>
      <c r="CM5" s="241" t="s">
        <v>10</v>
      </c>
      <c r="CN5" s="318"/>
      <c r="CO5" s="240" t="s">
        <v>9</v>
      </c>
      <c r="CP5" s="241" t="s">
        <v>10</v>
      </c>
      <c r="CQ5" s="315"/>
      <c r="CR5" s="319"/>
      <c r="CS5" s="320"/>
      <c r="CT5" s="321"/>
    </row>
    <row r="6" spans="2:98" ht="21" x14ac:dyDescent="0.2">
      <c r="B6" s="239" t="s">
        <v>21</v>
      </c>
      <c r="C6" s="76">
        <f>Q6+AE6+AS6+BG6+BU6+CI6</f>
        <v>13</v>
      </c>
      <c r="D6" s="76">
        <f>R6+AF6+AT6+BH6+BV6+CJ6</f>
        <v>13</v>
      </c>
      <c r="E6" s="77">
        <f>D6+C6</f>
        <v>26</v>
      </c>
      <c r="F6" s="76">
        <v>0</v>
      </c>
      <c r="G6" s="76">
        <v>0</v>
      </c>
      <c r="H6" s="77">
        <v>0</v>
      </c>
      <c r="I6" s="76">
        <v>0</v>
      </c>
      <c r="J6" s="76">
        <v>0</v>
      </c>
      <c r="K6" s="77">
        <v>0</v>
      </c>
      <c r="L6" s="77">
        <f>C6+F6+I6</f>
        <v>13</v>
      </c>
      <c r="M6" s="77">
        <f t="shared" ref="M6:N6" si="0">D6+G6+J6</f>
        <v>13</v>
      </c>
      <c r="N6" s="77">
        <f t="shared" si="0"/>
        <v>26</v>
      </c>
      <c r="P6" s="246" t="s">
        <v>21</v>
      </c>
      <c r="Q6" s="81">
        <v>3</v>
      </c>
      <c r="R6" s="35">
        <v>1</v>
      </c>
      <c r="S6" s="4">
        <f>R6+Q6</f>
        <v>4</v>
      </c>
      <c r="T6" s="95">
        <v>0</v>
      </c>
      <c r="U6" s="95">
        <v>0</v>
      </c>
      <c r="V6" s="4">
        <v>0</v>
      </c>
      <c r="W6" s="95">
        <v>0</v>
      </c>
      <c r="X6" s="95">
        <v>0</v>
      </c>
      <c r="Y6" s="5">
        <v>0</v>
      </c>
      <c r="Z6" s="6">
        <f>Q6+T6+W6</f>
        <v>3</v>
      </c>
      <c r="AA6" s="6">
        <f t="shared" ref="AA6:AB6" si="1">R6+U6+X6</f>
        <v>1</v>
      </c>
      <c r="AB6" s="6">
        <f t="shared" si="1"/>
        <v>4</v>
      </c>
      <c r="AD6" s="246" t="s">
        <v>21</v>
      </c>
      <c r="AE6" s="81">
        <v>2</v>
      </c>
      <c r="AF6" s="35">
        <v>6</v>
      </c>
      <c r="AG6" s="4">
        <f>AE6+AF6</f>
        <v>8</v>
      </c>
      <c r="AH6" s="125">
        <v>0</v>
      </c>
      <c r="AI6" s="125">
        <v>0</v>
      </c>
      <c r="AJ6" s="126">
        <v>0</v>
      </c>
      <c r="AK6" s="127">
        <v>0</v>
      </c>
      <c r="AL6" s="124">
        <v>0</v>
      </c>
      <c r="AM6" s="5">
        <v>0</v>
      </c>
      <c r="AN6" s="6">
        <f>AE6+AH6+AK6</f>
        <v>2</v>
      </c>
      <c r="AO6" s="6">
        <f t="shared" ref="AO6:AP6" si="2">AF6+AI6+AL6</f>
        <v>6</v>
      </c>
      <c r="AP6" s="6">
        <f t="shared" si="2"/>
        <v>8</v>
      </c>
      <c r="AR6" s="246" t="s">
        <v>21</v>
      </c>
      <c r="AS6" s="127">
        <f>+AV6+AY6</f>
        <v>0</v>
      </c>
      <c r="AT6" s="124">
        <v>1</v>
      </c>
      <c r="AU6" s="4">
        <f>AS6+AT6</f>
        <v>1</v>
      </c>
      <c r="AV6" s="127">
        <v>0</v>
      </c>
      <c r="AW6" s="124">
        <v>0</v>
      </c>
      <c r="AX6" s="4">
        <v>0</v>
      </c>
      <c r="AY6" s="81">
        <v>0</v>
      </c>
      <c r="AZ6" s="35">
        <v>0</v>
      </c>
      <c r="BA6" s="5">
        <v>0</v>
      </c>
      <c r="BB6" s="6">
        <f>AY6+AV6+AS6</f>
        <v>0</v>
      </c>
      <c r="BC6" s="6">
        <f t="shared" ref="BC6:BD6" si="3">AZ6+AW6+AT6</f>
        <v>1</v>
      </c>
      <c r="BD6" s="6">
        <f t="shared" si="3"/>
        <v>1</v>
      </c>
      <c r="BF6" s="239" t="s">
        <v>21</v>
      </c>
      <c r="BG6" s="81">
        <v>4</v>
      </c>
      <c r="BH6" s="35">
        <v>1</v>
      </c>
      <c r="BI6" s="4">
        <f>BH6+BG6</f>
        <v>5</v>
      </c>
      <c r="BJ6" s="127">
        <v>0</v>
      </c>
      <c r="BK6" s="124">
        <v>0</v>
      </c>
      <c r="BL6" s="29">
        <v>0</v>
      </c>
      <c r="BM6" s="125">
        <v>0</v>
      </c>
      <c r="BN6" s="95">
        <v>0</v>
      </c>
      <c r="BO6" s="5">
        <v>0</v>
      </c>
      <c r="BP6" s="6">
        <f>BG6+BJ6+BM6</f>
        <v>4</v>
      </c>
      <c r="BQ6" s="6">
        <f t="shared" ref="BQ6:BR6" si="4">BH6+BK6+BN6</f>
        <v>1</v>
      </c>
      <c r="BR6" s="6">
        <f t="shared" si="4"/>
        <v>5</v>
      </c>
      <c r="BT6" s="239" t="s">
        <v>21</v>
      </c>
      <c r="BU6" s="81">
        <v>3</v>
      </c>
      <c r="BV6" s="35">
        <v>2</v>
      </c>
      <c r="BW6" s="4">
        <f>BV6+BU6</f>
        <v>5</v>
      </c>
      <c r="BX6" s="80">
        <v>0</v>
      </c>
      <c r="BY6" s="127">
        <v>0</v>
      </c>
      <c r="BZ6" s="29">
        <v>0</v>
      </c>
      <c r="CA6" s="127">
        <v>0</v>
      </c>
      <c r="CB6" s="124">
        <v>0</v>
      </c>
      <c r="CC6" s="5">
        <v>0</v>
      </c>
      <c r="CD6" s="6">
        <f>CA6+BX6+BU6</f>
        <v>3</v>
      </c>
      <c r="CE6" s="6">
        <f t="shared" ref="CE6:CF6" si="5">CB6+BY6+BV6</f>
        <v>2</v>
      </c>
      <c r="CF6" s="6">
        <f t="shared" si="5"/>
        <v>5</v>
      </c>
      <c r="CH6" s="239" t="s">
        <v>21</v>
      </c>
      <c r="CI6" s="81">
        <v>1</v>
      </c>
      <c r="CJ6" s="35">
        <v>2</v>
      </c>
      <c r="CK6" s="4">
        <f>CI6+CJ6</f>
        <v>3</v>
      </c>
      <c r="CL6" s="127">
        <v>0</v>
      </c>
      <c r="CM6" s="124">
        <v>0</v>
      </c>
      <c r="CN6" s="29">
        <v>0</v>
      </c>
      <c r="CO6" s="125">
        <v>0</v>
      </c>
      <c r="CP6" s="95">
        <v>0</v>
      </c>
      <c r="CQ6" s="5">
        <v>0</v>
      </c>
      <c r="CR6" s="6">
        <f>CI6+CL6+CO6</f>
        <v>1</v>
      </c>
      <c r="CS6" s="6">
        <f t="shared" ref="CS6:CT6" si="6">CJ6+CM6+CP6</f>
        <v>2</v>
      </c>
      <c r="CT6" s="6">
        <f t="shared" si="6"/>
        <v>3</v>
      </c>
    </row>
    <row r="7" spans="2:98" ht="21" x14ac:dyDescent="0.2">
      <c r="B7" s="30" t="s">
        <v>22</v>
      </c>
      <c r="C7" s="76">
        <f t="shared" ref="C7:C27" si="7">Q7+AE7+AS7+BG7+BU7+CI7</f>
        <v>190</v>
      </c>
      <c r="D7" s="76">
        <f t="shared" ref="D7:D28" si="8">R7+AF7+AT7+BH7+BV7+CJ7</f>
        <v>196</v>
      </c>
      <c r="E7" s="77">
        <f t="shared" ref="E7:E27" si="9">D7+C7</f>
        <v>386</v>
      </c>
      <c r="F7" s="76">
        <v>0</v>
      </c>
      <c r="G7" s="76">
        <v>0</v>
      </c>
      <c r="H7" s="77">
        <v>0</v>
      </c>
      <c r="I7" s="76">
        <v>0</v>
      </c>
      <c r="J7" s="76">
        <v>0</v>
      </c>
      <c r="K7" s="77">
        <v>0</v>
      </c>
      <c r="L7" s="77">
        <f t="shared" ref="L7:L28" si="10">C7+F7+I7</f>
        <v>190</v>
      </c>
      <c r="M7" s="77">
        <f t="shared" ref="M7:M28" si="11">D7+G7+J7</f>
        <v>196</v>
      </c>
      <c r="N7" s="77">
        <f t="shared" ref="N7:N27" si="12">E7+H7+K7</f>
        <v>386</v>
      </c>
      <c r="P7" s="129" t="s">
        <v>22</v>
      </c>
      <c r="Q7" s="86">
        <v>42</v>
      </c>
      <c r="R7" s="38">
        <v>29</v>
      </c>
      <c r="S7" s="4">
        <f t="shared" ref="S7:S27" si="13">R7+Q7</f>
        <v>71</v>
      </c>
      <c r="T7" s="95">
        <v>0</v>
      </c>
      <c r="U7" s="95">
        <v>0</v>
      </c>
      <c r="V7" s="8">
        <v>0</v>
      </c>
      <c r="W7" s="95">
        <v>0</v>
      </c>
      <c r="X7" s="95">
        <v>0</v>
      </c>
      <c r="Y7" s="9">
        <v>0</v>
      </c>
      <c r="Z7" s="6">
        <f t="shared" ref="Z7:Z27" si="14">Q7+T7+W7</f>
        <v>42</v>
      </c>
      <c r="AA7" s="6">
        <f t="shared" ref="AA7:AA27" si="15">R7+U7+X7</f>
        <v>29</v>
      </c>
      <c r="AB7" s="6">
        <f t="shared" ref="AB7:AB27" si="16">S7+V7+Y7</f>
        <v>71</v>
      </c>
      <c r="AD7" s="129" t="s">
        <v>22</v>
      </c>
      <c r="AE7" s="86">
        <v>30</v>
      </c>
      <c r="AF7" s="38">
        <v>45</v>
      </c>
      <c r="AG7" s="4">
        <f t="shared" ref="AG7:AG28" si="17">AE7+AF7</f>
        <v>75</v>
      </c>
      <c r="AH7" s="125">
        <v>0</v>
      </c>
      <c r="AI7" s="125">
        <v>0</v>
      </c>
      <c r="AJ7" s="8">
        <v>0</v>
      </c>
      <c r="AK7" s="125">
        <v>0</v>
      </c>
      <c r="AL7" s="95">
        <v>0</v>
      </c>
      <c r="AM7" s="9">
        <v>0</v>
      </c>
      <c r="AN7" s="6">
        <f t="shared" ref="AN7:AN28" si="18">AE7+AH7+AK7</f>
        <v>30</v>
      </c>
      <c r="AO7" s="6">
        <f t="shared" ref="AO7:AO28" si="19">AF7+AI7+AL7</f>
        <v>45</v>
      </c>
      <c r="AP7" s="6">
        <f t="shared" ref="AP7:AP28" si="20">AG7+AJ7+AM7</f>
        <v>75</v>
      </c>
      <c r="AR7" s="129" t="s">
        <v>22</v>
      </c>
      <c r="AS7" s="125">
        <v>49</v>
      </c>
      <c r="AT7" s="95">
        <v>35</v>
      </c>
      <c r="AU7" s="4">
        <f t="shared" ref="AU7:AU28" si="21">AS7+AT7</f>
        <v>84</v>
      </c>
      <c r="AV7" s="125">
        <v>0</v>
      </c>
      <c r="AW7" s="95">
        <v>0</v>
      </c>
      <c r="AX7" s="8">
        <v>0</v>
      </c>
      <c r="AY7" s="86">
        <v>0</v>
      </c>
      <c r="AZ7" s="38">
        <v>0</v>
      </c>
      <c r="BA7" s="9">
        <v>0</v>
      </c>
      <c r="BB7" s="6">
        <f t="shared" ref="BB7:BB28" si="22">AY7+AV7+AS7</f>
        <v>49</v>
      </c>
      <c r="BC7" s="6">
        <f t="shared" ref="BC7:BC28" si="23">AZ7+AW7+AT7</f>
        <v>35</v>
      </c>
      <c r="BD7" s="6">
        <f t="shared" ref="BD7:BD28" si="24">BA7+AX7+AU7</f>
        <v>84</v>
      </c>
      <c r="BF7" s="30" t="s">
        <v>22</v>
      </c>
      <c r="BG7" s="86">
        <v>18</v>
      </c>
      <c r="BH7" s="38">
        <v>20</v>
      </c>
      <c r="BI7" s="4">
        <f t="shared" ref="BI7:BI28" si="25">BH7+BG7</f>
        <v>38</v>
      </c>
      <c r="BJ7" s="125">
        <v>0</v>
      </c>
      <c r="BK7" s="95">
        <v>0</v>
      </c>
      <c r="BL7" s="31">
        <v>0</v>
      </c>
      <c r="BM7" s="125">
        <v>0</v>
      </c>
      <c r="BN7" s="95">
        <v>0</v>
      </c>
      <c r="BO7" s="9">
        <v>0</v>
      </c>
      <c r="BP7" s="6">
        <f t="shared" ref="BP7:BP28" si="26">BG7+BJ7+BM7</f>
        <v>18</v>
      </c>
      <c r="BQ7" s="6">
        <f t="shared" ref="BQ7:BQ28" si="27">BH7+BK7+BN7</f>
        <v>20</v>
      </c>
      <c r="BR7" s="6">
        <f t="shared" ref="BR7:BR28" si="28">BI7+BL7+BO7</f>
        <v>38</v>
      </c>
      <c r="BT7" s="30" t="s">
        <v>22</v>
      </c>
      <c r="BU7" s="86">
        <v>28</v>
      </c>
      <c r="BV7" s="38">
        <v>44</v>
      </c>
      <c r="BW7" s="4">
        <f t="shared" ref="BW7:BW28" si="29">BV7+BU7</f>
        <v>72</v>
      </c>
      <c r="BX7" s="85">
        <v>0</v>
      </c>
      <c r="BY7" s="125">
        <v>0</v>
      </c>
      <c r="BZ7" s="31">
        <v>0</v>
      </c>
      <c r="CA7" s="125">
        <v>0</v>
      </c>
      <c r="CB7" s="95">
        <v>0</v>
      </c>
      <c r="CC7" s="9">
        <v>0</v>
      </c>
      <c r="CD7" s="6">
        <f t="shared" ref="CD7:CD28" si="30">CA7+BX7+BU7</f>
        <v>28</v>
      </c>
      <c r="CE7" s="6">
        <f t="shared" ref="CE7:CE28" si="31">CB7+BY7+BV7</f>
        <v>44</v>
      </c>
      <c r="CF7" s="6">
        <f t="shared" ref="CF7:CF28" si="32">CC7+BZ7+BW7</f>
        <v>72</v>
      </c>
      <c r="CH7" s="30" t="s">
        <v>22</v>
      </c>
      <c r="CI7" s="86">
        <v>23</v>
      </c>
      <c r="CJ7" s="38">
        <v>23</v>
      </c>
      <c r="CK7" s="4">
        <f t="shared" ref="CK7:CK28" si="33">CI7+CJ7</f>
        <v>46</v>
      </c>
      <c r="CL7" s="125">
        <v>0</v>
      </c>
      <c r="CM7" s="95">
        <v>0</v>
      </c>
      <c r="CN7" s="31">
        <v>0</v>
      </c>
      <c r="CO7" s="125">
        <v>0</v>
      </c>
      <c r="CP7" s="95">
        <v>0</v>
      </c>
      <c r="CQ7" s="9">
        <v>0</v>
      </c>
      <c r="CR7" s="6">
        <f t="shared" ref="CR7:CR28" si="34">CI7+CL7+CO7</f>
        <v>23</v>
      </c>
      <c r="CS7" s="6">
        <f t="shared" ref="CS7:CS28" si="35">CJ7+CM7+CP7</f>
        <v>23</v>
      </c>
      <c r="CT7" s="6">
        <f t="shared" ref="CT7:CT28" si="36">CK7+CN7+CQ7</f>
        <v>46</v>
      </c>
    </row>
    <row r="8" spans="2:98" ht="21" x14ac:dyDescent="0.2">
      <c r="B8" s="30" t="s">
        <v>23</v>
      </c>
      <c r="C8" s="76">
        <f t="shared" si="7"/>
        <v>872</v>
      </c>
      <c r="D8" s="76">
        <f t="shared" si="8"/>
        <v>854</v>
      </c>
      <c r="E8" s="77">
        <f t="shared" si="9"/>
        <v>1726</v>
      </c>
      <c r="F8" s="76">
        <v>0</v>
      </c>
      <c r="G8" s="76">
        <v>0</v>
      </c>
      <c r="H8" s="77">
        <v>0</v>
      </c>
      <c r="I8" s="76">
        <v>0</v>
      </c>
      <c r="J8" s="76">
        <v>0</v>
      </c>
      <c r="K8" s="77">
        <v>0</v>
      </c>
      <c r="L8" s="77">
        <f t="shared" si="10"/>
        <v>872</v>
      </c>
      <c r="M8" s="77">
        <f t="shared" si="11"/>
        <v>854</v>
      </c>
      <c r="N8" s="77">
        <f t="shared" si="12"/>
        <v>1726</v>
      </c>
      <c r="P8" s="129" t="s">
        <v>23</v>
      </c>
      <c r="Q8" s="86">
        <v>173</v>
      </c>
      <c r="R8" s="38">
        <v>188</v>
      </c>
      <c r="S8" s="4">
        <f t="shared" si="13"/>
        <v>361</v>
      </c>
      <c r="T8" s="95">
        <v>0</v>
      </c>
      <c r="U8" s="95">
        <v>0</v>
      </c>
      <c r="V8" s="8">
        <v>0</v>
      </c>
      <c r="W8" s="95">
        <v>0</v>
      </c>
      <c r="X8" s="95">
        <v>0</v>
      </c>
      <c r="Y8" s="9">
        <v>0</v>
      </c>
      <c r="Z8" s="6">
        <f t="shared" si="14"/>
        <v>173</v>
      </c>
      <c r="AA8" s="6">
        <f t="shared" si="15"/>
        <v>188</v>
      </c>
      <c r="AB8" s="6">
        <f t="shared" si="16"/>
        <v>361</v>
      </c>
      <c r="AD8" s="129" t="s">
        <v>23</v>
      </c>
      <c r="AE8" s="86">
        <v>167</v>
      </c>
      <c r="AF8" s="38">
        <v>176</v>
      </c>
      <c r="AG8" s="4">
        <f t="shared" si="17"/>
        <v>343</v>
      </c>
      <c r="AH8" s="125">
        <v>0</v>
      </c>
      <c r="AI8" s="125">
        <v>0</v>
      </c>
      <c r="AJ8" s="8">
        <v>0</v>
      </c>
      <c r="AK8" s="125">
        <v>0</v>
      </c>
      <c r="AL8" s="95">
        <v>0</v>
      </c>
      <c r="AM8" s="9">
        <v>0</v>
      </c>
      <c r="AN8" s="6">
        <f t="shared" si="18"/>
        <v>167</v>
      </c>
      <c r="AO8" s="6">
        <f t="shared" si="19"/>
        <v>176</v>
      </c>
      <c r="AP8" s="6">
        <f t="shared" si="20"/>
        <v>343</v>
      </c>
      <c r="AR8" s="129" t="s">
        <v>23</v>
      </c>
      <c r="AS8" s="125">
        <v>161</v>
      </c>
      <c r="AT8" s="95">
        <v>150</v>
      </c>
      <c r="AU8" s="4">
        <f t="shared" si="21"/>
        <v>311</v>
      </c>
      <c r="AV8" s="125">
        <v>0</v>
      </c>
      <c r="AW8" s="95">
        <v>0</v>
      </c>
      <c r="AX8" s="8">
        <v>0</v>
      </c>
      <c r="AY8" s="86">
        <v>0</v>
      </c>
      <c r="AZ8" s="38">
        <v>0</v>
      </c>
      <c r="BA8" s="9">
        <v>0</v>
      </c>
      <c r="BB8" s="6">
        <f t="shared" si="22"/>
        <v>161</v>
      </c>
      <c r="BC8" s="6">
        <f t="shared" si="23"/>
        <v>150</v>
      </c>
      <c r="BD8" s="6">
        <f t="shared" si="24"/>
        <v>311</v>
      </c>
      <c r="BF8" s="30" t="s">
        <v>23</v>
      </c>
      <c r="BG8" s="86">
        <v>99</v>
      </c>
      <c r="BH8" s="38">
        <v>86</v>
      </c>
      <c r="BI8" s="4">
        <f t="shared" si="25"/>
        <v>185</v>
      </c>
      <c r="BJ8" s="125">
        <v>0</v>
      </c>
      <c r="BK8" s="95">
        <v>0</v>
      </c>
      <c r="BL8" s="31">
        <v>0</v>
      </c>
      <c r="BM8" s="125">
        <v>0</v>
      </c>
      <c r="BN8" s="95">
        <v>0</v>
      </c>
      <c r="BO8" s="9">
        <v>0</v>
      </c>
      <c r="BP8" s="6">
        <f t="shared" si="26"/>
        <v>99</v>
      </c>
      <c r="BQ8" s="6">
        <f t="shared" si="27"/>
        <v>86</v>
      </c>
      <c r="BR8" s="6">
        <f t="shared" si="28"/>
        <v>185</v>
      </c>
      <c r="BT8" s="30" t="s">
        <v>23</v>
      </c>
      <c r="BU8" s="86">
        <v>178</v>
      </c>
      <c r="BV8" s="38">
        <v>173</v>
      </c>
      <c r="BW8" s="4">
        <f t="shared" si="29"/>
        <v>351</v>
      </c>
      <c r="BX8" s="85">
        <v>0</v>
      </c>
      <c r="BY8" s="125">
        <v>0</v>
      </c>
      <c r="BZ8" s="31">
        <v>0</v>
      </c>
      <c r="CA8" s="125">
        <v>0</v>
      </c>
      <c r="CB8" s="95">
        <v>0</v>
      </c>
      <c r="CC8" s="9">
        <v>0</v>
      </c>
      <c r="CD8" s="6">
        <f t="shared" si="30"/>
        <v>178</v>
      </c>
      <c r="CE8" s="6">
        <f t="shared" si="31"/>
        <v>173</v>
      </c>
      <c r="CF8" s="6">
        <f t="shared" si="32"/>
        <v>351</v>
      </c>
      <c r="CH8" s="30" t="s">
        <v>23</v>
      </c>
      <c r="CI8" s="86">
        <v>94</v>
      </c>
      <c r="CJ8" s="38">
        <v>81</v>
      </c>
      <c r="CK8" s="4">
        <f t="shared" si="33"/>
        <v>175</v>
      </c>
      <c r="CL8" s="125">
        <v>0</v>
      </c>
      <c r="CM8" s="95">
        <v>0</v>
      </c>
      <c r="CN8" s="31">
        <v>0</v>
      </c>
      <c r="CO8" s="125">
        <v>0</v>
      </c>
      <c r="CP8" s="95">
        <v>0</v>
      </c>
      <c r="CQ8" s="9">
        <v>0</v>
      </c>
      <c r="CR8" s="6">
        <f t="shared" si="34"/>
        <v>94</v>
      </c>
      <c r="CS8" s="6">
        <f t="shared" si="35"/>
        <v>81</v>
      </c>
      <c r="CT8" s="6">
        <f t="shared" si="36"/>
        <v>175</v>
      </c>
    </row>
    <row r="9" spans="2:98" ht="21" x14ac:dyDescent="0.2">
      <c r="B9" s="30" t="s">
        <v>24</v>
      </c>
      <c r="C9" s="76">
        <f t="shared" si="7"/>
        <v>630</v>
      </c>
      <c r="D9" s="76">
        <f t="shared" si="8"/>
        <v>580</v>
      </c>
      <c r="E9" s="77">
        <f t="shared" si="9"/>
        <v>1210</v>
      </c>
      <c r="F9" s="76">
        <v>0</v>
      </c>
      <c r="G9" s="76">
        <v>0</v>
      </c>
      <c r="H9" s="77">
        <v>0</v>
      </c>
      <c r="I9" s="76">
        <v>0</v>
      </c>
      <c r="J9" s="76">
        <v>0</v>
      </c>
      <c r="K9" s="77">
        <v>0</v>
      </c>
      <c r="L9" s="77">
        <f t="shared" si="10"/>
        <v>630</v>
      </c>
      <c r="M9" s="77">
        <f t="shared" si="11"/>
        <v>580</v>
      </c>
      <c r="N9" s="77">
        <f t="shared" si="12"/>
        <v>1210</v>
      </c>
      <c r="P9" s="129" t="s">
        <v>24</v>
      </c>
      <c r="Q9" s="86">
        <v>141</v>
      </c>
      <c r="R9" s="38">
        <v>140</v>
      </c>
      <c r="S9" s="4">
        <f t="shared" si="13"/>
        <v>281</v>
      </c>
      <c r="T9" s="95">
        <v>0</v>
      </c>
      <c r="U9" s="95">
        <v>0</v>
      </c>
      <c r="V9" s="8">
        <v>0</v>
      </c>
      <c r="W9" s="95">
        <v>0</v>
      </c>
      <c r="X9" s="95">
        <v>0</v>
      </c>
      <c r="Y9" s="9">
        <v>0</v>
      </c>
      <c r="Z9" s="6">
        <f t="shared" si="14"/>
        <v>141</v>
      </c>
      <c r="AA9" s="6">
        <f t="shared" si="15"/>
        <v>140</v>
      </c>
      <c r="AB9" s="6">
        <f t="shared" si="16"/>
        <v>281</v>
      </c>
      <c r="AD9" s="129" t="s">
        <v>24</v>
      </c>
      <c r="AE9" s="86">
        <v>137</v>
      </c>
      <c r="AF9" s="38">
        <v>138</v>
      </c>
      <c r="AG9" s="4">
        <f t="shared" si="17"/>
        <v>275</v>
      </c>
      <c r="AH9" s="125">
        <v>0</v>
      </c>
      <c r="AI9" s="125">
        <v>0</v>
      </c>
      <c r="AJ9" s="8">
        <v>0</v>
      </c>
      <c r="AK9" s="125">
        <v>0</v>
      </c>
      <c r="AL9" s="95">
        <v>0</v>
      </c>
      <c r="AM9" s="9">
        <v>0</v>
      </c>
      <c r="AN9" s="6">
        <f t="shared" si="18"/>
        <v>137</v>
      </c>
      <c r="AO9" s="6">
        <f t="shared" si="19"/>
        <v>138</v>
      </c>
      <c r="AP9" s="6">
        <f t="shared" si="20"/>
        <v>275</v>
      </c>
      <c r="AR9" s="129" t="s">
        <v>24</v>
      </c>
      <c r="AS9" s="125">
        <v>113</v>
      </c>
      <c r="AT9" s="95">
        <v>106</v>
      </c>
      <c r="AU9" s="4">
        <f t="shared" si="21"/>
        <v>219</v>
      </c>
      <c r="AV9" s="125">
        <v>0</v>
      </c>
      <c r="AW9" s="95">
        <v>0</v>
      </c>
      <c r="AX9" s="8">
        <v>0</v>
      </c>
      <c r="AY9" s="86">
        <v>0</v>
      </c>
      <c r="AZ9" s="38">
        <v>0</v>
      </c>
      <c r="BA9" s="9">
        <v>0</v>
      </c>
      <c r="BB9" s="6">
        <f t="shared" si="22"/>
        <v>113</v>
      </c>
      <c r="BC9" s="6">
        <f t="shared" si="23"/>
        <v>106</v>
      </c>
      <c r="BD9" s="6">
        <f t="shared" si="24"/>
        <v>219</v>
      </c>
      <c r="BF9" s="30" t="s">
        <v>24</v>
      </c>
      <c r="BG9" s="86">
        <v>79</v>
      </c>
      <c r="BH9" s="38">
        <v>46</v>
      </c>
      <c r="BI9" s="4">
        <f t="shared" si="25"/>
        <v>125</v>
      </c>
      <c r="BJ9" s="125">
        <v>0</v>
      </c>
      <c r="BK9" s="95">
        <v>0</v>
      </c>
      <c r="BL9" s="31">
        <v>0</v>
      </c>
      <c r="BM9" s="125">
        <v>0</v>
      </c>
      <c r="BN9" s="95">
        <v>0</v>
      </c>
      <c r="BO9" s="9">
        <v>0</v>
      </c>
      <c r="BP9" s="6">
        <f t="shared" si="26"/>
        <v>79</v>
      </c>
      <c r="BQ9" s="6">
        <f t="shared" si="27"/>
        <v>46</v>
      </c>
      <c r="BR9" s="6">
        <f t="shared" si="28"/>
        <v>125</v>
      </c>
      <c r="BT9" s="30" t="s">
        <v>24</v>
      </c>
      <c r="BU9" s="86">
        <v>108</v>
      </c>
      <c r="BV9" s="38">
        <v>99</v>
      </c>
      <c r="BW9" s="4">
        <f t="shared" si="29"/>
        <v>207</v>
      </c>
      <c r="BX9" s="85">
        <v>0</v>
      </c>
      <c r="BY9" s="125">
        <v>0</v>
      </c>
      <c r="BZ9" s="31">
        <v>0</v>
      </c>
      <c r="CA9" s="125">
        <v>0</v>
      </c>
      <c r="CB9" s="95">
        <v>0</v>
      </c>
      <c r="CC9" s="9">
        <v>0</v>
      </c>
      <c r="CD9" s="6">
        <f t="shared" si="30"/>
        <v>108</v>
      </c>
      <c r="CE9" s="6">
        <f t="shared" si="31"/>
        <v>99</v>
      </c>
      <c r="CF9" s="6">
        <f t="shared" si="32"/>
        <v>207</v>
      </c>
      <c r="CH9" s="30" t="s">
        <v>24</v>
      </c>
      <c r="CI9" s="86">
        <v>52</v>
      </c>
      <c r="CJ9" s="38">
        <v>51</v>
      </c>
      <c r="CK9" s="4">
        <f t="shared" si="33"/>
        <v>103</v>
      </c>
      <c r="CL9" s="125">
        <v>0</v>
      </c>
      <c r="CM9" s="95">
        <v>0</v>
      </c>
      <c r="CN9" s="31">
        <v>0</v>
      </c>
      <c r="CO9" s="125">
        <v>0</v>
      </c>
      <c r="CP9" s="95">
        <v>0</v>
      </c>
      <c r="CQ9" s="9">
        <v>0</v>
      </c>
      <c r="CR9" s="6">
        <f t="shared" si="34"/>
        <v>52</v>
      </c>
      <c r="CS9" s="6">
        <f t="shared" si="35"/>
        <v>51</v>
      </c>
      <c r="CT9" s="6">
        <f t="shared" si="36"/>
        <v>103</v>
      </c>
    </row>
    <row r="10" spans="2:98" ht="21" x14ac:dyDescent="0.2">
      <c r="B10" s="30" t="s">
        <v>25</v>
      </c>
      <c r="C10" s="76">
        <f t="shared" si="7"/>
        <v>1000</v>
      </c>
      <c r="D10" s="76">
        <f t="shared" si="8"/>
        <v>952</v>
      </c>
      <c r="E10" s="77">
        <f t="shared" si="9"/>
        <v>1952</v>
      </c>
      <c r="F10" s="76">
        <v>0</v>
      </c>
      <c r="G10" s="76">
        <v>0</v>
      </c>
      <c r="H10" s="77">
        <v>0</v>
      </c>
      <c r="I10" s="76">
        <v>0</v>
      </c>
      <c r="J10" s="76">
        <v>0</v>
      </c>
      <c r="K10" s="77">
        <v>0</v>
      </c>
      <c r="L10" s="77">
        <f t="shared" si="10"/>
        <v>1000</v>
      </c>
      <c r="M10" s="77">
        <f t="shared" si="11"/>
        <v>952</v>
      </c>
      <c r="N10" s="77">
        <f t="shared" si="12"/>
        <v>1952</v>
      </c>
      <c r="P10" s="129" t="s">
        <v>25</v>
      </c>
      <c r="Q10" s="86">
        <v>234</v>
      </c>
      <c r="R10" s="38">
        <v>222</v>
      </c>
      <c r="S10" s="4">
        <f t="shared" si="13"/>
        <v>456</v>
      </c>
      <c r="T10" s="95">
        <v>0</v>
      </c>
      <c r="U10" s="95">
        <v>0</v>
      </c>
      <c r="V10" s="8">
        <v>0</v>
      </c>
      <c r="W10" s="95">
        <v>0</v>
      </c>
      <c r="X10" s="95">
        <v>0</v>
      </c>
      <c r="Y10" s="9">
        <v>0</v>
      </c>
      <c r="Z10" s="6">
        <f t="shared" si="14"/>
        <v>234</v>
      </c>
      <c r="AA10" s="6">
        <f t="shared" si="15"/>
        <v>222</v>
      </c>
      <c r="AB10" s="6">
        <f t="shared" si="16"/>
        <v>456</v>
      </c>
      <c r="AD10" s="129" t="s">
        <v>25</v>
      </c>
      <c r="AE10" s="86">
        <v>181</v>
      </c>
      <c r="AF10" s="38">
        <v>196</v>
      </c>
      <c r="AG10" s="4">
        <f t="shared" si="17"/>
        <v>377</v>
      </c>
      <c r="AH10" s="125">
        <v>0</v>
      </c>
      <c r="AI10" s="125">
        <v>0</v>
      </c>
      <c r="AJ10" s="8">
        <v>0</v>
      </c>
      <c r="AK10" s="125">
        <v>0</v>
      </c>
      <c r="AL10" s="95">
        <v>0</v>
      </c>
      <c r="AM10" s="9">
        <v>0</v>
      </c>
      <c r="AN10" s="6">
        <f t="shared" si="18"/>
        <v>181</v>
      </c>
      <c r="AO10" s="6">
        <f t="shared" si="19"/>
        <v>196</v>
      </c>
      <c r="AP10" s="6">
        <f t="shared" si="20"/>
        <v>377</v>
      </c>
      <c r="AR10" s="129" t="s">
        <v>25</v>
      </c>
      <c r="AS10" s="125">
        <v>194</v>
      </c>
      <c r="AT10" s="95">
        <v>174</v>
      </c>
      <c r="AU10" s="4">
        <f t="shared" si="21"/>
        <v>368</v>
      </c>
      <c r="AV10" s="125">
        <v>0</v>
      </c>
      <c r="AW10" s="95">
        <v>0</v>
      </c>
      <c r="AX10" s="8">
        <v>0</v>
      </c>
      <c r="AY10" s="86">
        <v>0</v>
      </c>
      <c r="AZ10" s="38">
        <v>0</v>
      </c>
      <c r="BA10" s="9">
        <v>0</v>
      </c>
      <c r="BB10" s="6">
        <f t="shared" si="22"/>
        <v>194</v>
      </c>
      <c r="BC10" s="6">
        <f t="shared" si="23"/>
        <v>174</v>
      </c>
      <c r="BD10" s="6">
        <f t="shared" si="24"/>
        <v>368</v>
      </c>
      <c r="BF10" s="30" t="s">
        <v>25</v>
      </c>
      <c r="BG10" s="86">
        <v>120</v>
      </c>
      <c r="BH10" s="38">
        <v>103</v>
      </c>
      <c r="BI10" s="4">
        <f t="shared" si="25"/>
        <v>223</v>
      </c>
      <c r="BJ10" s="125">
        <v>0</v>
      </c>
      <c r="BK10" s="95">
        <v>0</v>
      </c>
      <c r="BL10" s="31">
        <v>0</v>
      </c>
      <c r="BM10" s="125">
        <v>0</v>
      </c>
      <c r="BN10" s="95">
        <v>0</v>
      </c>
      <c r="BO10" s="9">
        <v>0</v>
      </c>
      <c r="BP10" s="6">
        <f t="shared" si="26"/>
        <v>120</v>
      </c>
      <c r="BQ10" s="6">
        <f t="shared" si="27"/>
        <v>103</v>
      </c>
      <c r="BR10" s="6">
        <f t="shared" si="28"/>
        <v>223</v>
      </c>
      <c r="BT10" s="30" t="s">
        <v>25</v>
      </c>
      <c r="BU10" s="86">
        <v>168</v>
      </c>
      <c r="BV10" s="38">
        <v>166</v>
      </c>
      <c r="BW10" s="4">
        <f t="shared" si="29"/>
        <v>334</v>
      </c>
      <c r="BX10" s="85">
        <v>0</v>
      </c>
      <c r="BY10" s="125">
        <v>0</v>
      </c>
      <c r="BZ10" s="31">
        <v>0</v>
      </c>
      <c r="CA10" s="125">
        <v>0</v>
      </c>
      <c r="CB10" s="95">
        <v>0</v>
      </c>
      <c r="CC10" s="9">
        <v>0</v>
      </c>
      <c r="CD10" s="6">
        <f t="shared" si="30"/>
        <v>168</v>
      </c>
      <c r="CE10" s="6">
        <f t="shared" si="31"/>
        <v>166</v>
      </c>
      <c r="CF10" s="6">
        <f t="shared" si="32"/>
        <v>334</v>
      </c>
      <c r="CH10" s="30" t="s">
        <v>25</v>
      </c>
      <c r="CI10" s="86">
        <v>103</v>
      </c>
      <c r="CJ10" s="38">
        <v>91</v>
      </c>
      <c r="CK10" s="4">
        <f t="shared" si="33"/>
        <v>194</v>
      </c>
      <c r="CL10" s="125">
        <v>0</v>
      </c>
      <c r="CM10" s="95">
        <v>0</v>
      </c>
      <c r="CN10" s="31">
        <v>0</v>
      </c>
      <c r="CO10" s="125">
        <v>0</v>
      </c>
      <c r="CP10" s="95">
        <v>0</v>
      </c>
      <c r="CQ10" s="9">
        <v>0</v>
      </c>
      <c r="CR10" s="6">
        <f t="shared" si="34"/>
        <v>103</v>
      </c>
      <c r="CS10" s="6">
        <f t="shared" si="35"/>
        <v>91</v>
      </c>
      <c r="CT10" s="6">
        <f t="shared" si="36"/>
        <v>194</v>
      </c>
    </row>
    <row r="11" spans="2:98" ht="21" x14ac:dyDescent="0.2">
      <c r="B11" s="30" t="s">
        <v>26</v>
      </c>
      <c r="C11" s="76">
        <f t="shared" si="7"/>
        <v>1440</v>
      </c>
      <c r="D11" s="76">
        <f t="shared" si="8"/>
        <v>1416</v>
      </c>
      <c r="E11" s="77">
        <f t="shared" si="9"/>
        <v>2856</v>
      </c>
      <c r="F11" s="76">
        <v>0</v>
      </c>
      <c r="G11" s="76">
        <v>0</v>
      </c>
      <c r="H11" s="77">
        <v>0</v>
      </c>
      <c r="I11" s="76">
        <v>0</v>
      </c>
      <c r="J11" s="76">
        <v>0</v>
      </c>
      <c r="K11" s="77">
        <v>0</v>
      </c>
      <c r="L11" s="77">
        <f t="shared" si="10"/>
        <v>1440</v>
      </c>
      <c r="M11" s="77">
        <f t="shared" si="11"/>
        <v>1416</v>
      </c>
      <c r="N11" s="77">
        <f t="shared" si="12"/>
        <v>2856</v>
      </c>
      <c r="P11" s="129" t="s">
        <v>26</v>
      </c>
      <c r="Q11" s="86">
        <v>381</v>
      </c>
      <c r="R11" s="38">
        <v>316</v>
      </c>
      <c r="S11" s="4">
        <f t="shared" si="13"/>
        <v>697</v>
      </c>
      <c r="T11" s="95">
        <v>0</v>
      </c>
      <c r="U11" s="95">
        <v>0</v>
      </c>
      <c r="V11" s="8">
        <v>0</v>
      </c>
      <c r="W11" s="95">
        <v>0</v>
      </c>
      <c r="X11" s="95">
        <v>0</v>
      </c>
      <c r="Y11" s="8">
        <v>0</v>
      </c>
      <c r="Z11" s="6">
        <f t="shared" si="14"/>
        <v>381</v>
      </c>
      <c r="AA11" s="6">
        <f t="shared" si="15"/>
        <v>316</v>
      </c>
      <c r="AB11" s="6">
        <f t="shared" si="16"/>
        <v>697</v>
      </c>
      <c r="AD11" s="129" t="s">
        <v>26</v>
      </c>
      <c r="AE11" s="86">
        <v>284</v>
      </c>
      <c r="AF11" s="38">
        <v>313</v>
      </c>
      <c r="AG11" s="4">
        <f t="shared" si="17"/>
        <v>597</v>
      </c>
      <c r="AH11" s="125">
        <v>0</v>
      </c>
      <c r="AI11" s="125">
        <v>0</v>
      </c>
      <c r="AJ11" s="8">
        <v>0</v>
      </c>
      <c r="AK11" s="125">
        <v>0</v>
      </c>
      <c r="AL11" s="95">
        <v>0</v>
      </c>
      <c r="AM11" s="8">
        <v>0</v>
      </c>
      <c r="AN11" s="6">
        <f t="shared" si="18"/>
        <v>284</v>
      </c>
      <c r="AO11" s="6">
        <f t="shared" si="19"/>
        <v>313</v>
      </c>
      <c r="AP11" s="6">
        <f t="shared" si="20"/>
        <v>597</v>
      </c>
      <c r="AR11" s="129" t="s">
        <v>26</v>
      </c>
      <c r="AS11" s="125">
        <v>250</v>
      </c>
      <c r="AT11" s="95">
        <v>285</v>
      </c>
      <c r="AU11" s="4">
        <f t="shared" si="21"/>
        <v>535</v>
      </c>
      <c r="AV11" s="125">
        <v>0</v>
      </c>
      <c r="AW11" s="95">
        <v>0</v>
      </c>
      <c r="AX11" s="8">
        <v>0</v>
      </c>
      <c r="AY11" s="86">
        <v>0</v>
      </c>
      <c r="AZ11" s="38">
        <v>0</v>
      </c>
      <c r="BA11" s="8">
        <v>0</v>
      </c>
      <c r="BB11" s="6">
        <f t="shared" si="22"/>
        <v>250</v>
      </c>
      <c r="BC11" s="6">
        <f t="shared" si="23"/>
        <v>285</v>
      </c>
      <c r="BD11" s="6">
        <f t="shared" si="24"/>
        <v>535</v>
      </c>
      <c r="BF11" s="30" t="s">
        <v>26</v>
      </c>
      <c r="BG11" s="86">
        <v>140</v>
      </c>
      <c r="BH11" s="38">
        <v>125</v>
      </c>
      <c r="BI11" s="4">
        <f t="shared" si="25"/>
        <v>265</v>
      </c>
      <c r="BJ11" s="125">
        <v>0</v>
      </c>
      <c r="BK11" s="95">
        <v>0</v>
      </c>
      <c r="BL11" s="31">
        <v>0</v>
      </c>
      <c r="BM11" s="125">
        <v>0</v>
      </c>
      <c r="BN11" s="95">
        <v>0</v>
      </c>
      <c r="BO11" s="8">
        <v>0</v>
      </c>
      <c r="BP11" s="6">
        <f t="shared" si="26"/>
        <v>140</v>
      </c>
      <c r="BQ11" s="6">
        <f t="shared" si="27"/>
        <v>125</v>
      </c>
      <c r="BR11" s="6">
        <f t="shared" si="28"/>
        <v>265</v>
      </c>
      <c r="BT11" s="30" t="s">
        <v>26</v>
      </c>
      <c r="BU11" s="86">
        <v>234</v>
      </c>
      <c r="BV11" s="38">
        <v>247</v>
      </c>
      <c r="BW11" s="4">
        <f t="shared" si="29"/>
        <v>481</v>
      </c>
      <c r="BX11" s="85">
        <v>0</v>
      </c>
      <c r="BY11" s="125">
        <v>0</v>
      </c>
      <c r="BZ11" s="31">
        <v>0</v>
      </c>
      <c r="CA11" s="125">
        <v>0</v>
      </c>
      <c r="CB11" s="95">
        <v>0</v>
      </c>
      <c r="CC11" s="8">
        <v>0</v>
      </c>
      <c r="CD11" s="6">
        <f t="shared" si="30"/>
        <v>234</v>
      </c>
      <c r="CE11" s="6">
        <f t="shared" si="31"/>
        <v>247</v>
      </c>
      <c r="CF11" s="6">
        <f t="shared" si="32"/>
        <v>481</v>
      </c>
      <c r="CH11" s="30" t="s">
        <v>26</v>
      </c>
      <c r="CI11" s="86">
        <v>151</v>
      </c>
      <c r="CJ11" s="38">
        <v>130</v>
      </c>
      <c r="CK11" s="4">
        <f t="shared" si="33"/>
        <v>281</v>
      </c>
      <c r="CL11" s="125">
        <v>0</v>
      </c>
      <c r="CM11" s="95">
        <v>0</v>
      </c>
      <c r="CN11" s="31">
        <v>0</v>
      </c>
      <c r="CO11" s="125">
        <v>0</v>
      </c>
      <c r="CP11" s="95">
        <v>0</v>
      </c>
      <c r="CQ11" s="8">
        <v>0</v>
      </c>
      <c r="CR11" s="6">
        <f t="shared" si="34"/>
        <v>151</v>
      </c>
      <c r="CS11" s="6">
        <f t="shared" si="35"/>
        <v>130</v>
      </c>
      <c r="CT11" s="6">
        <f t="shared" si="36"/>
        <v>281</v>
      </c>
    </row>
    <row r="12" spans="2:98" ht="21" x14ac:dyDescent="0.2">
      <c r="B12" s="30" t="s">
        <v>27</v>
      </c>
      <c r="C12" s="76">
        <f t="shared" si="7"/>
        <v>803</v>
      </c>
      <c r="D12" s="76">
        <f t="shared" si="8"/>
        <v>730</v>
      </c>
      <c r="E12" s="77">
        <f t="shared" si="9"/>
        <v>1533</v>
      </c>
      <c r="F12" s="76">
        <v>0</v>
      </c>
      <c r="G12" s="76">
        <v>0</v>
      </c>
      <c r="H12" s="77">
        <v>0</v>
      </c>
      <c r="I12" s="76">
        <v>0</v>
      </c>
      <c r="J12" s="76">
        <v>0</v>
      </c>
      <c r="K12" s="77">
        <v>0</v>
      </c>
      <c r="L12" s="77">
        <f t="shared" si="10"/>
        <v>803</v>
      </c>
      <c r="M12" s="77">
        <f t="shared" si="11"/>
        <v>730</v>
      </c>
      <c r="N12" s="77">
        <f t="shared" si="12"/>
        <v>1533</v>
      </c>
      <c r="P12" s="129" t="s">
        <v>27</v>
      </c>
      <c r="Q12" s="86">
        <v>212</v>
      </c>
      <c r="R12" s="38">
        <v>174</v>
      </c>
      <c r="S12" s="4">
        <f t="shared" si="13"/>
        <v>386</v>
      </c>
      <c r="T12" s="95">
        <v>0</v>
      </c>
      <c r="U12" s="95">
        <v>0</v>
      </c>
      <c r="V12" s="8">
        <v>0</v>
      </c>
      <c r="W12" s="95">
        <v>0</v>
      </c>
      <c r="X12" s="95">
        <v>0</v>
      </c>
      <c r="Y12" s="8">
        <v>0</v>
      </c>
      <c r="Z12" s="6">
        <f t="shared" si="14"/>
        <v>212</v>
      </c>
      <c r="AA12" s="6">
        <f t="shared" si="15"/>
        <v>174</v>
      </c>
      <c r="AB12" s="6">
        <f t="shared" si="16"/>
        <v>386</v>
      </c>
      <c r="AD12" s="129" t="s">
        <v>27</v>
      </c>
      <c r="AE12" s="86">
        <v>164</v>
      </c>
      <c r="AF12" s="38">
        <v>151</v>
      </c>
      <c r="AG12" s="4">
        <f t="shared" si="17"/>
        <v>315</v>
      </c>
      <c r="AH12" s="125">
        <v>0</v>
      </c>
      <c r="AI12" s="125">
        <v>0</v>
      </c>
      <c r="AJ12" s="8">
        <v>0</v>
      </c>
      <c r="AK12" s="125">
        <v>0</v>
      </c>
      <c r="AL12" s="95">
        <v>0</v>
      </c>
      <c r="AM12" s="8">
        <v>0</v>
      </c>
      <c r="AN12" s="6">
        <f t="shared" si="18"/>
        <v>164</v>
      </c>
      <c r="AO12" s="6">
        <f t="shared" si="19"/>
        <v>151</v>
      </c>
      <c r="AP12" s="6">
        <f t="shared" si="20"/>
        <v>315</v>
      </c>
      <c r="AR12" s="129" t="s">
        <v>27</v>
      </c>
      <c r="AS12" s="125">
        <v>159</v>
      </c>
      <c r="AT12" s="95">
        <v>138</v>
      </c>
      <c r="AU12" s="4">
        <f t="shared" si="21"/>
        <v>297</v>
      </c>
      <c r="AV12" s="125">
        <v>0</v>
      </c>
      <c r="AW12" s="95">
        <v>0</v>
      </c>
      <c r="AX12" s="8">
        <v>0</v>
      </c>
      <c r="AY12" s="86">
        <v>0</v>
      </c>
      <c r="AZ12" s="38">
        <v>0</v>
      </c>
      <c r="BA12" s="8">
        <v>0</v>
      </c>
      <c r="BB12" s="6">
        <f t="shared" si="22"/>
        <v>159</v>
      </c>
      <c r="BC12" s="6">
        <f t="shared" si="23"/>
        <v>138</v>
      </c>
      <c r="BD12" s="6">
        <f t="shared" si="24"/>
        <v>297</v>
      </c>
      <c r="BF12" s="30" t="s">
        <v>27</v>
      </c>
      <c r="BG12" s="86">
        <v>68</v>
      </c>
      <c r="BH12" s="38">
        <v>67</v>
      </c>
      <c r="BI12" s="4">
        <f t="shared" si="25"/>
        <v>135</v>
      </c>
      <c r="BJ12" s="125">
        <v>0</v>
      </c>
      <c r="BK12" s="95">
        <v>0</v>
      </c>
      <c r="BL12" s="31">
        <v>0</v>
      </c>
      <c r="BM12" s="125">
        <v>0</v>
      </c>
      <c r="BN12" s="95">
        <v>0</v>
      </c>
      <c r="BO12" s="8">
        <v>0</v>
      </c>
      <c r="BP12" s="6">
        <f t="shared" si="26"/>
        <v>68</v>
      </c>
      <c r="BQ12" s="6">
        <f t="shared" si="27"/>
        <v>67</v>
      </c>
      <c r="BR12" s="6">
        <f t="shared" si="28"/>
        <v>135</v>
      </c>
      <c r="BT12" s="30" t="s">
        <v>27</v>
      </c>
      <c r="BU12" s="86">
        <v>125</v>
      </c>
      <c r="BV12" s="38">
        <v>144</v>
      </c>
      <c r="BW12" s="4">
        <f t="shared" si="29"/>
        <v>269</v>
      </c>
      <c r="BX12" s="85">
        <v>0</v>
      </c>
      <c r="BY12" s="125">
        <v>0</v>
      </c>
      <c r="BZ12" s="31">
        <v>0</v>
      </c>
      <c r="CA12" s="125">
        <v>0</v>
      </c>
      <c r="CB12" s="95">
        <v>0</v>
      </c>
      <c r="CC12" s="8">
        <v>0</v>
      </c>
      <c r="CD12" s="6">
        <f t="shared" si="30"/>
        <v>125</v>
      </c>
      <c r="CE12" s="6">
        <f t="shared" si="31"/>
        <v>144</v>
      </c>
      <c r="CF12" s="6">
        <f t="shared" si="32"/>
        <v>269</v>
      </c>
      <c r="CH12" s="30" t="s">
        <v>27</v>
      </c>
      <c r="CI12" s="86">
        <v>75</v>
      </c>
      <c r="CJ12" s="38">
        <v>56</v>
      </c>
      <c r="CK12" s="4">
        <f t="shared" si="33"/>
        <v>131</v>
      </c>
      <c r="CL12" s="125">
        <v>0</v>
      </c>
      <c r="CM12" s="95">
        <v>0</v>
      </c>
      <c r="CN12" s="31">
        <v>0</v>
      </c>
      <c r="CO12" s="125">
        <v>0</v>
      </c>
      <c r="CP12" s="95">
        <v>0</v>
      </c>
      <c r="CQ12" s="8">
        <v>0</v>
      </c>
      <c r="CR12" s="6">
        <f t="shared" si="34"/>
        <v>75</v>
      </c>
      <c r="CS12" s="6">
        <f t="shared" si="35"/>
        <v>56</v>
      </c>
      <c r="CT12" s="6">
        <f t="shared" si="36"/>
        <v>131</v>
      </c>
    </row>
    <row r="13" spans="2:98" ht="21" x14ac:dyDescent="0.2">
      <c r="B13" s="30" t="s">
        <v>28</v>
      </c>
      <c r="C13" s="76">
        <f t="shared" si="7"/>
        <v>503</v>
      </c>
      <c r="D13" s="76">
        <f t="shared" si="8"/>
        <v>469</v>
      </c>
      <c r="E13" s="77">
        <f t="shared" si="9"/>
        <v>972</v>
      </c>
      <c r="F13" s="76">
        <v>0</v>
      </c>
      <c r="G13" s="76">
        <v>0</v>
      </c>
      <c r="H13" s="77">
        <v>0</v>
      </c>
      <c r="I13" s="76">
        <v>0</v>
      </c>
      <c r="J13" s="76">
        <v>0</v>
      </c>
      <c r="K13" s="77">
        <v>0</v>
      </c>
      <c r="L13" s="77">
        <f t="shared" si="10"/>
        <v>503</v>
      </c>
      <c r="M13" s="77">
        <f t="shared" si="11"/>
        <v>469</v>
      </c>
      <c r="N13" s="77">
        <f t="shared" si="12"/>
        <v>972</v>
      </c>
      <c r="P13" s="129" t="s">
        <v>28</v>
      </c>
      <c r="Q13" s="86">
        <v>136</v>
      </c>
      <c r="R13" s="38">
        <v>132</v>
      </c>
      <c r="S13" s="4">
        <f t="shared" si="13"/>
        <v>268</v>
      </c>
      <c r="T13" s="95">
        <v>0</v>
      </c>
      <c r="U13" s="95">
        <v>0</v>
      </c>
      <c r="V13" s="8">
        <v>0</v>
      </c>
      <c r="W13" s="95">
        <v>0</v>
      </c>
      <c r="X13" s="95">
        <v>0</v>
      </c>
      <c r="Y13" s="8">
        <v>0</v>
      </c>
      <c r="Z13" s="6">
        <f t="shared" si="14"/>
        <v>136</v>
      </c>
      <c r="AA13" s="6">
        <f t="shared" si="15"/>
        <v>132</v>
      </c>
      <c r="AB13" s="6">
        <f t="shared" si="16"/>
        <v>268</v>
      </c>
      <c r="AD13" s="129" t="s">
        <v>28</v>
      </c>
      <c r="AE13" s="86">
        <v>94</v>
      </c>
      <c r="AF13" s="38">
        <v>85</v>
      </c>
      <c r="AG13" s="4">
        <f t="shared" si="17"/>
        <v>179</v>
      </c>
      <c r="AH13" s="125">
        <v>0</v>
      </c>
      <c r="AI13" s="125">
        <v>0</v>
      </c>
      <c r="AJ13" s="8">
        <v>0</v>
      </c>
      <c r="AK13" s="125">
        <v>0</v>
      </c>
      <c r="AL13" s="95">
        <v>0</v>
      </c>
      <c r="AM13" s="8">
        <v>0</v>
      </c>
      <c r="AN13" s="6">
        <f t="shared" si="18"/>
        <v>94</v>
      </c>
      <c r="AO13" s="6">
        <f t="shared" si="19"/>
        <v>85</v>
      </c>
      <c r="AP13" s="6">
        <f t="shared" si="20"/>
        <v>179</v>
      </c>
      <c r="AR13" s="129" t="s">
        <v>28</v>
      </c>
      <c r="AS13" s="125">
        <v>91</v>
      </c>
      <c r="AT13" s="95">
        <v>96</v>
      </c>
      <c r="AU13" s="4">
        <f t="shared" si="21"/>
        <v>187</v>
      </c>
      <c r="AV13" s="125">
        <v>0</v>
      </c>
      <c r="AW13" s="95">
        <v>0</v>
      </c>
      <c r="AX13" s="8">
        <v>0</v>
      </c>
      <c r="AY13" s="86">
        <v>0</v>
      </c>
      <c r="AZ13" s="38">
        <v>0</v>
      </c>
      <c r="BA13" s="8">
        <v>0</v>
      </c>
      <c r="BB13" s="6">
        <f t="shared" si="22"/>
        <v>91</v>
      </c>
      <c r="BC13" s="6">
        <f t="shared" si="23"/>
        <v>96</v>
      </c>
      <c r="BD13" s="6">
        <f t="shared" si="24"/>
        <v>187</v>
      </c>
      <c r="BF13" s="30" t="s">
        <v>28</v>
      </c>
      <c r="BG13" s="86">
        <v>40</v>
      </c>
      <c r="BH13" s="38">
        <v>49</v>
      </c>
      <c r="BI13" s="4">
        <f t="shared" si="25"/>
        <v>89</v>
      </c>
      <c r="BJ13" s="125">
        <v>0</v>
      </c>
      <c r="BK13" s="95">
        <v>0</v>
      </c>
      <c r="BL13" s="31">
        <v>0</v>
      </c>
      <c r="BM13" s="125">
        <v>0</v>
      </c>
      <c r="BN13" s="95">
        <v>0</v>
      </c>
      <c r="BO13" s="8">
        <v>0</v>
      </c>
      <c r="BP13" s="6">
        <f t="shared" si="26"/>
        <v>40</v>
      </c>
      <c r="BQ13" s="6">
        <f t="shared" si="27"/>
        <v>49</v>
      </c>
      <c r="BR13" s="6">
        <f t="shared" si="28"/>
        <v>89</v>
      </c>
      <c r="BT13" s="30" t="s">
        <v>28</v>
      </c>
      <c r="BU13" s="86">
        <v>91</v>
      </c>
      <c r="BV13" s="38">
        <v>70</v>
      </c>
      <c r="BW13" s="4">
        <f t="shared" si="29"/>
        <v>161</v>
      </c>
      <c r="BX13" s="85">
        <v>0</v>
      </c>
      <c r="BY13" s="125">
        <v>0</v>
      </c>
      <c r="BZ13" s="31">
        <v>0</v>
      </c>
      <c r="CA13" s="125">
        <v>0</v>
      </c>
      <c r="CB13" s="95">
        <v>0</v>
      </c>
      <c r="CC13" s="8">
        <v>0</v>
      </c>
      <c r="CD13" s="6">
        <f t="shared" si="30"/>
        <v>91</v>
      </c>
      <c r="CE13" s="6">
        <f t="shared" si="31"/>
        <v>70</v>
      </c>
      <c r="CF13" s="6">
        <f t="shared" si="32"/>
        <v>161</v>
      </c>
      <c r="CH13" s="30" t="s">
        <v>28</v>
      </c>
      <c r="CI13" s="86">
        <v>51</v>
      </c>
      <c r="CJ13" s="38">
        <v>37</v>
      </c>
      <c r="CK13" s="4">
        <f t="shared" si="33"/>
        <v>88</v>
      </c>
      <c r="CL13" s="125">
        <v>0</v>
      </c>
      <c r="CM13" s="95">
        <v>0</v>
      </c>
      <c r="CN13" s="31">
        <v>0</v>
      </c>
      <c r="CO13" s="125">
        <v>0</v>
      </c>
      <c r="CP13" s="95">
        <v>0</v>
      </c>
      <c r="CQ13" s="8">
        <v>0</v>
      </c>
      <c r="CR13" s="6">
        <f t="shared" si="34"/>
        <v>51</v>
      </c>
      <c r="CS13" s="6">
        <f t="shared" si="35"/>
        <v>37</v>
      </c>
      <c r="CT13" s="6">
        <f t="shared" si="36"/>
        <v>88</v>
      </c>
    </row>
    <row r="14" spans="2:98" ht="21" x14ac:dyDescent="0.2">
      <c r="B14" s="30" t="s">
        <v>29</v>
      </c>
      <c r="C14" s="76">
        <f t="shared" si="7"/>
        <v>1119</v>
      </c>
      <c r="D14" s="76">
        <f t="shared" si="8"/>
        <v>1086</v>
      </c>
      <c r="E14" s="77">
        <f t="shared" si="9"/>
        <v>2205</v>
      </c>
      <c r="F14" s="76">
        <v>0</v>
      </c>
      <c r="G14" s="76">
        <v>0</v>
      </c>
      <c r="H14" s="77">
        <v>0</v>
      </c>
      <c r="I14" s="76">
        <v>0</v>
      </c>
      <c r="J14" s="76">
        <v>0</v>
      </c>
      <c r="K14" s="77">
        <v>0</v>
      </c>
      <c r="L14" s="77">
        <f t="shared" si="10"/>
        <v>1119</v>
      </c>
      <c r="M14" s="77">
        <f t="shared" si="11"/>
        <v>1086</v>
      </c>
      <c r="N14" s="77">
        <f t="shared" si="12"/>
        <v>2205</v>
      </c>
      <c r="P14" s="129" t="s">
        <v>29</v>
      </c>
      <c r="Q14" s="86">
        <v>320</v>
      </c>
      <c r="R14" s="38">
        <v>264</v>
      </c>
      <c r="S14" s="4">
        <f t="shared" si="13"/>
        <v>584</v>
      </c>
      <c r="T14" s="95">
        <v>0</v>
      </c>
      <c r="U14" s="95">
        <v>0</v>
      </c>
      <c r="V14" s="8">
        <v>0</v>
      </c>
      <c r="W14" s="95">
        <v>0</v>
      </c>
      <c r="X14" s="95">
        <v>0</v>
      </c>
      <c r="Y14" s="8">
        <v>0</v>
      </c>
      <c r="Z14" s="6">
        <f t="shared" si="14"/>
        <v>320</v>
      </c>
      <c r="AA14" s="6">
        <f t="shared" si="15"/>
        <v>264</v>
      </c>
      <c r="AB14" s="6">
        <f t="shared" si="16"/>
        <v>584</v>
      </c>
      <c r="AD14" s="129" t="s">
        <v>29</v>
      </c>
      <c r="AE14" s="86">
        <v>227</v>
      </c>
      <c r="AF14" s="38">
        <v>227</v>
      </c>
      <c r="AG14" s="4">
        <f t="shared" si="17"/>
        <v>454</v>
      </c>
      <c r="AH14" s="125">
        <v>0</v>
      </c>
      <c r="AI14" s="125">
        <v>0</v>
      </c>
      <c r="AJ14" s="8">
        <v>0</v>
      </c>
      <c r="AK14" s="125">
        <v>0</v>
      </c>
      <c r="AL14" s="95">
        <v>0</v>
      </c>
      <c r="AM14" s="8">
        <v>0</v>
      </c>
      <c r="AN14" s="6">
        <f t="shared" si="18"/>
        <v>227</v>
      </c>
      <c r="AO14" s="6">
        <f t="shared" si="19"/>
        <v>227</v>
      </c>
      <c r="AP14" s="6">
        <f t="shared" si="20"/>
        <v>454</v>
      </c>
      <c r="AR14" s="129" t="s">
        <v>29</v>
      </c>
      <c r="AS14" s="125">
        <v>194</v>
      </c>
      <c r="AT14" s="95">
        <v>206</v>
      </c>
      <c r="AU14" s="4">
        <f t="shared" si="21"/>
        <v>400</v>
      </c>
      <c r="AV14" s="125">
        <v>0</v>
      </c>
      <c r="AW14" s="95">
        <v>0</v>
      </c>
      <c r="AX14" s="8">
        <v>0</v>
      </c>
      <c r="AY14" s="86">
        <v>0</v>
      </c>
      <c r="AZ14" s="38">
        <v>0</v>
      </c>
      <c r="BA14" s="8">
        <v>0</v>
      </c>
      <c r="BB14" s="6">
        <f t="shared" si="22"/>
        <v>194</v>
      </c>
      <c r="BC14" s="6">
        <f t="shared" si="23"/>
        <v>206</v>
      </c>
      <c r="BD14" s="6">
        <f t="shared" si="24"/>
        <v>400</v>
      </c>
      <c r="BF14" s="30" t="s">
        <v>29</v>
      </c>
      <c r="BG14" s="86">
        <v>116</v>
      </c>
      <c r="BH14" s="38">
        <v>104</v>
      </c>
      <c r="BI14" s="4">
        <f t="shared" si="25"/>
        <v>220</v>
      </c>
      <c r="BJ14" s="125">
        <v>0</v>
      </c>
      <c r="BK14" s="95">
        <v>0</v>
      </c>
      <c r="BL14" s="31">
        <v>0</v>
      </c>
      <c r="BM14" s="125">
        <v>0</v>
      </c>
      <c r="BN14" s="95">
        <v>0</v>
      </c>
      <c r="BO14" s="8">
        <v>0</v>
      </c>
      <c r="BP14" s="6">
        <f t="shared" si="26"/>
        <v>116</v>
      </c>
      <c r="BQ14" s="6">
        <f t="shared" si="27"/>
        <v>104</v>
      </c>
      <c r="BR14" s="6">
        <f t="shared" si="28"/>
        <v>220</v>
      </c>
      <c r="BT14" s="30" t="s">
        <v>29</v>
      </c>
      <c r="BU14" s="86">
        <v>166</v>
      </c>
      <c r="BV14" s="38">
        <v>190</v>
      </c>
      <c r="BW14" s="4">
        <f t="shared" si="29"/>
        <v>356</v>
      </c>
      <c r="BX14" s="85">
        <v>0</v>
      </c>
      <c r="BY14" s="125">
        <v>0</v>
      </c>
      <c r="BZ14" s="31">
        <v>0</v>
      </c>
      <c r="CA14" s="125">
        <v>0</v>
      </c>
      <c r="CB14" s="95">
        <v>0</v>
      </c>
      <c r="CC14" s="8">
        <v>0</v>
      </c>
      <c r="CD14" s="6">
        <f t="shared" si="30"/>
        <v>166</v>
      </c>
      <c r="CE14" s="6">
        <f t="shared" si="31"/>
        <v>190</v>
      </c>
      <c r="CF14" s="6">
        <f t="shared" si="32"/>
        <v>356</v>
      </c>
      <c r="CH14" s="30" t="s">
        <v>29</v>
      </c>
      <c r="CI14" s="86">
        <v>96</v>
      </c>
      <c r="CJ14" s="38">
        <v>95</v>
      </c>
      <c r="CK14" s="4">
        <f t="shared" si="33"/>
        <v>191</v>
      </c>
      <c r="CL14" s="125">
        <v>0</v>
      </c>
      <c r="CM14" s="95">
        <v>0</v>
      </c>
      <c r="CN14" s="31">
        <v>0</v>
      </c>
      <c r="CO14" s="125">
        <v>0</v>
      </c>
      <c r="CP14" s="95">
        <v>0</v>
      </c>
      <c r="CQ14" s="8">
        <v>0</v>
      </c>
      <c r="CR14" s="6">
        <f t="shared" si="34"/>
        <v>96</v>
      </c>
      <c r="CS14" s="6">
        <f t="shared" si="35"/>
        <v>95</v>
      </c>
      <c r="CT14" s="6">
        <f t="shared" si="36"/>
        <v>191</v>
      </c>
    </row>
    <row r="15" spans="2:98" ht="21" x14ac:dyDescent="0.2">
      <c r="B15" s="30" t="s">
        <v>30</v>
      </c>
      <c r="C15" s="76">
        <f t="shared" si="7"/>
        <v>1160</v>
      </c>
      <c r="D15" s="76">
        <f t="shared" si="8"/>
        <v>1139</v>
      </c>
      <c r="E15" s="77">
        <f t="shared" si="9"/>
        <v>2299</v>
      </c>
      <c r="F15" s="76">
        <v>0</v>
      </c>
      <c r="G15" s="76">
        <v>0</v>
      </c>
      <c r="H15" s="77">
        <v>0</v>
      </c>
      <c r="I15" s="76">
        <v>0</v>
      </c>
      <c r="J15" s="76">
        <v>0</v>
      </c>
      <c r="K15" s="77">
        <v>0</v>
      </c>
      <c r="L15" s="77">
        <f t="shared" si="10"/>
        <v>1160</v>
      </c>
      <c r="M15" s="77">
        <f t="shared" si="11"/>
        <v>1139</v>
      </c>
      <c r="N15" s="77">
        <f t="shared" si="12"/>
        <v>2299</v>
      </c>
      <c r="P15" s="129" t="s">
        <v>30</v>
      </c>
      <c r="Q15" s="86">
        <v>274</v>
      </c>
      <c r="R15" s="38">
        <v>228</v>
      </c>
      <c r="S15" s="4">
        <f t="shared" si="13"/>
        <v>502</v>
      </c>
      <c r="T15" s="95">
        <v>0</v>
      </c>
      <c r="U15" s="95">
        <v>0</v>
      </c>
      <c r="V15" s="8">
        <v>0</v>
      </c>
      <c r="W15" s="95">
        <v>0</v>
      </c>
      <c r="X15" s="95">
        <v>0</v>
      </c>
      <c r="Y15" s="8">
        <v>0</v>
      </c>
      <c r="Z15" s="6">
        <f t="shared" si="14"/>
        <v>274</v>
      </c>
      <c r="AA15" s="6">
        <f t="shared" si="15"/>
        <v>228</v>
      </c>
      <c r="AB15" s="6">
        <f t="shared" si="16"/>
        <v>502</v>
      </c>
      <c r="AD15" s="129" t="s">
        <v>30</v>
      </c>
      <c r="AE15" s="86">
        <v>308</v>
      </c>
      <c r="AF15" s="38">
        <v>293</v>
      </c>
      <c r="AG15" s="4">
        <f t="shared" si="17"/>
        <v>601</v>
      </c>
      <c r="AH15" s="125">
        <v>0</v>
      </c>
      <c r="AI15" s="125">
        <v>0</v>
      </c>
      <c r="AJ15" s="8">
        <v>0</v>
      </c>
      <c r="AK15" s="125">
        <v>0</v>
      </c>
      <c r="AL15" s="95">
        <v>0</v>
      </c>
      <c r="AM15" s="8">
        <v>0</v>
      </c>
      <c r="AN15" s="6">
        <f t="shared" si="18"/>
        <v>308</v>
      </c>
      <c r="AO15" s="6">
        <f t="shared" si="19"/>
        <v>293</v>
      </c>
      <c r="AP15" s="6">
        <f t="shared" si="20"/>
        <v>601</v>
      </c>
      <c r="AR15" s="129" t="s">
        <v>30</v>
      </c>
      <c r="AS15" s="125">
        <v>190</v>
      </c>
      <c r="AT15" s="95">
        <v>189</v>
      </c>
      <c r="AU15" s="4">
        <f t="shared" si="21"/>
        <v>379</v>
      </c>
      <c r="AV15" s="125">
        <v>0</v>
      </c>
      <c r="AW15" s="95">
        <v>0</v>
      </c>
      <c r="AX15" s="8">
        <v>0</v>
      </c>
      <c r="AY15" s="86">
        <v>0</v>
      </c>
      <c r="AZ15" s="38">
        <v>0</v>
      </c>
      <c r="BA15" s="8">
        <v>0</v>
      </c>
      <c r="BB15" s="6">
        <f t="shared" si="22"/>
        <v>190</v>
      </c>
      <c r="BC15" s="6">
        <f t="shared" si="23"/>
        <v>189</v>
      </c>
      <c r="BD15" s="6">
        <f t="shared" si="24"/>
        <v>379</v>
      </c>
      <c r="BF15" s="30" t="s">
        <v>30</v>
      </c>
      <c r="BG15" s="86">
        <v>107</v>
      </c>
      <c r="BH15" s="38">
        <v>141</v>
      </c>
      <c r="BI15" s="4">
        <f t="shared" si="25"/>
        <v>248</v>
      </c>
      <c r="BJ15" s="125">
        <v>0</v>
      </c>
      <c r="BK15" s="95">
        <v>0</v>
      </c>
      <c r="BL15" s="31">
        <v>0</v>
      </c>
      <c r="BM15" s="125">
        <v>0</v>
      </c>
      <c r="BN15" s="95">
        <v>0</v>
      </c>
      <c r="BO15" s="8">
        <v>0</v>
      </c>
      <c r="BP15" s="6">
        <f t="shared" si="26"/>
        <v>107</v>
      </c>
      <c r="BQ15" s="6">
        <f t="shared" si="27"/>
        <v>141</v>
      </c>
      <c r="BR15" s="6">
        <f t="shared" si="28"/>
        <v>248</v>
      </c>
      <c r="BT15" s="30" t="s">
        <v>30</v>
      </c>
      <c r="BU15" s="86">
        <v>184</v>
      </c>
      <c r="BV15" s="38">
        <v>180</v>
      </c>
      <c r="BW15" s="4">
        <f t="shared" si="29"/>
        <v>364</v>
      </c>
      <c r="BX15" s="85">
        <v>0</v>
      </c>
      <c r="BY15" s="125">
        <v>0</v>
      </c>
      <c r="BZ15" s="31">
        <v>0</v>
      </c>
      <c r="CA15" s="125">
        <v>0</v>
      </c>
      <c r="CB15" s="95">
        <v>0</v>
      </c>
      <c r="CC15" s="8">
        <v>0</v>
      </c>
      <c r="CD15" s="6">
        <f t="shared" si="30"/>
        <v>184</v>
      </c>
      <c r="CE15" s="6">
        <f t="shared" si="31"/>
        <v>180</v>
      </c>
      <c r="CF15" s="6">
        <f t="shared" si="32"/>
        <v>364</v>
      </c>
      <c r="CH15" s="30" t="s">
        <v>30</v>
      </c>
      <c r="CI15" s="86">
        <v>97</v>
      </c>
      <c r="CJ15" s="38">
        <v>108</v>
      </c>
      <c r="CK15" s="4">
        <f t="shared" si="33"/>
        <v>205</v>
      </c>
      <c r="CL15" s="125">
        <v>0</v>
      </c>
      <c r="CM15" s="95">
        <v>0</v>
      </c>
      <c r="CN15" s="31">
        <v>0</v>
      </c>
      <c r="CO15" s="125">
        <v>0</v>
      </c>
      <c r="CP15" s="95">
        <v>0</v>
      </c>
      <c r="CQ15" s="8">
        <v>0</v>
      </c>
      <c r="CR15" s="6">
        <f t="shared" si="34"/>
        <v>97</v>
      </c>
      <c r="CS15" s="6">
        <f t="shared" si="35"/>
        <v>108</v>
      </c>
      <c r="CT15" s="6">
        <f t="shared" si="36"/>
        <v>205</v>
      </c>
    </row>
    <row r="16" spans="2:98" ht="21" x14ac:dyDescent="0.2">
      <c r="B16" s="30" t="s">
        <v>31</v>
      </c>
      <c r="C16" s="76">
        <f t="shared" si="7"/>
        <v>1448</v>
      </c>
      <c r="D16" s="76">
        <f t="shared" si="8"/>
        <v>1250</v>
      </c>
      <c r="E16" s="77">
        <f t="shared" si="9"/>
        <v>2698</v>
      </c>
      <c r="F16" s="76">
        <v>0</v>
      </c>
      <c r="G16" s="76">
        <v>0</v>
      </c>
      <c r="H16" s="77">
        <v>0</v>
      </c>
      <c r="I16" s="76">
        <v>0</v>
      </c>
      <c r="J16" s="76">
        <v>0</v>
      </c>
      <c r="K16" s="77">
        <v>0</v>
      </c>
      <c r="L16" s="77">
        <f t="shared" si="10"/>
        <v>1448</v>
      </c>
      <c r="M16" s="77">
        <f t="shared" si="11"/>
        <v>1250</v>
      </c>
      <c r="N16" s="77">
        <f t="shared" si="12"/>
        <v>2698</v>
      </c>
      <c r="P16" s="129" t="s">
        <v>31</v>
      </c>
      <c r="Q16" s="86">
        <v>306</v>
      </c>
      <c r="R16" s="38">
        <v>286</v>
      </c>
      <c r="S16" s="4">
        <f t="shared" si="13"/>
        <v>592</v>
      </c>
      <c r="T16" s="95">
        <v>0</v>
      </c>
      <c r="U16" s="95">
        <v>0</v>
      </c>
      <c r="V16" s="8">
        <v>0</v>
      </c>
      <c r="W16" s="95">
        <v>0</v>
      </c>
      <c r="X16" s="95">
        <v>0</v>
      </c>
      <c r="Y16" s="8">
        <v>0</v>
      </c>
      <c r="Z16" s="6">
        <f t="shared" si="14"/>
        <v>306</v>
      </c>
      <c r="AA16" s="6">
        <f t="shared" si="15"/>
        <v>286</v>
      </c>
      <c r="AB16" s="6">
        <f t="shared" si="16"/>
        <v>592</v>
      </c>
      <c r="AD16" s="129" t="s">
        <v>31</v>
      </c>
      <c r="AE16" s="86">
        <v>298</v>
      </c>
      <c r="AF16" s="38">
        <v>163</v>
      </c>
      <c r="AG16" s="4">
        <f t="shared" si="17"/>
        <v>461</v>
      </c>
      <c r="AH16" s="125">
        <v>0</v>
      </c>
      <c r="AI16" s="125">
        <v>0</v>
      </c>
      <c r="AJ16" s="8">
        <v>0</v>
      </c>
      <c r="AK16" s="125">
        <v>0</v>
      </c>
      <c r="AL16" s="95">
        <v>0</v>
      </c>
      <c r="AM16" s="8">
        <v>0</v>
      </c>
      <c r="AN16" s="6">
        <f t="shared" si="18"/>
        <v>298</v>
      </c>
      <c r="AO16" s="6">
        <f t="shared" si="19"/>
        <v>163</v>
      </c>
      <c r="AP16" s="6">
        <f t="shared" si="20"/>
        <v>461</v>
      </c>
      <c r="AR16" s="129" t="s">
        <v>31</v>
      </c>
      <c r="AS16" s="125">
        <v>264</v>
      </c>
      <c r="AT16" s="95">
        <v>242</v>
      </c>
      <c r="AU16" s="4">
        <f t="shared" si="21"/>
        <v>506</v>
      </c>
      <c r="AV16" s="125">
        <v>0</v>
      </c>
      <c r="AW16" s="95">
        <v>0</v>
      </c>
      <c r="AX16" s="8">
        <v>0</v>
      </c>
      <c r="AY16" s="86">
        <v>0</v>
      </c>
      <c r="AZ16" s="38">
        <v>0</v>
      </c>
      <c r="BA16" s="8">
        <v>0</v>
      </c>
      <c r="BB16" s="6">
        <f t="shared" si="22"/>
        <v>264</v>
      </c>
      <c r="BC16" s="6">
        <f t="shared" si="23"/>
        <v>242</v>
      </c>
      <c r="BD16" s="6">
        <f t="shared" si="24"/>
        <v>506</v>
      </c>
      <c r="BF16" s="30" t="s">
        <v>31</v>
      </c>
      <c r="BG16" s="86">
        <v>146</v>
      </c>
      <c r="BH16" s="38">
        <v>136</v>
      </c>
      <c r="BI16" s="4">
        <f t="shared" si="25"/>
        <v>282</v>
      </c>
      <c r="BJ16" s="125">
        <v>0</v>
      </c>
      <c r="BK16" s="95">
        <v>0</v>
      </c>
      <c r="BL16" s="31">
        <v>0</v>
      </c>
      <c r="BM16" s="125">
        <v>0</v>
      </c>
      <c r="BN16" s="95">
        <v>0</v>
      </c>
      <c r="BO16" s="8">
        <v>0</v>
      </c>
      <c r="BP16" s="6">
        <f t="shared" si="26"/>
        <v>146</v>
      </c>
      <c r="BQ16" s="6">
        <f t="shared" si="27"/>
        <v>136</v>
      </c>
      <c r="BR16" s="6">
        <f t="shared" si="28"/>
        <v>282</v>
      </c>
      <c r="BT16" s="30" t="s">
        <v>31</v>
      </c>
      <c r="BU16" s="86">
        <v>291</v>
      </c>
      <c r="BV16" s="38">
        <v>277</v>
      </c>
      <c r="BW16" s="4">
        <f t="shared" si="29"/>
        <v>568</v>
      </c>
      <c r="BX16" s="85">
        <v>0</v>
      </c>
      <c r="BY16" s="125">
        <v>0</v>
      </c>
      <c r="BZ16" s="31">
        <v>0</v>
      </c>
      <c r="CA16" s="125">
        <v>0</v>
      </c>
      <c r="CB16" s="95">
        <v>0</v>
      </c>
      <c r="CC16" s="8">
        <v>0</v>
      </c>
      <c r="CD16" s="6">
        <f t="shared" si="30"/>
        <v>291</v>
      </c>
      <c r="CE16" s="6">
        <f t="shared" si="31"/>
        <v>277</v>
      </c>
      <c r="CF16" s="6">
        <f t="shared" si="32"/>
        <v>568</v>
      </c>
      <c r="CH16" s="30" t="s">
        <v>31</v>
      </c>
      <c r="CI16" s="86">
        <v>143</v>
      </c>
      <c r="CJ16" s="38">
        <v>146</v>
      </c>
      <c r="CK16" s="4">
        <f t="shared" si="33"/>
        <v>289</v>
      </c>
      <c r="CL16" s="125">
        <v>0</v>
      </c>
      <c r="CM16" s="95">
        <v>0</v>
      </c>
      <c r="CN16" s="31">
        <v>0</v>
      </c>
      <c r="CO16" s="125">
        <v>0</v>
      </c>
      <c r="CP16" s="95">
        <v>0</v>
      </c>
      <c r="CQ16" s="8">
        <v>0</v>
      </c>
      <c r="CR16" s="6">
        <f t="shared" si="34"/>
        <v>143</v>
      </c>
      <c r="CS16" s="6">
        <f t="shared" si="35"/>
        <v>146</v>
      </c>
      <c r="CT16" s="6">
        <f t="shared" si="36"/>
        <v>289</v>
      </c>
    </row>
    <row r="17" spans="2:98" ht="21" x14ac:dyDescent="0.2">
      <c r="B17" s="30" t="s">
        <v>32</v>
      </c>
      <c r="C17" s="76">
        <f t="shared" si="7"/>
        <v>1903</v>
      </c>
      <c r="D17" s="76">
        <f t="shared" si="8"/>
        <v>1601</v>
      </c>
      <c r="E17" s="77">
        <f t="shared" si="9"/>
        <v>3504</v>
      </c>
      <c r="F17" s="76">
        <v>0</v>
      </c>
      <c r="G17" s="76">
        <v>0</v>
      </c>
      <c r="H17" s="77">
        <v>0</v>
      </c>
      <c r="I17" s="76">
        <v>0</v>
      </c>
      <c r="J17" s="76">
        <v>0</v>
      </c>
      <c r="K17" s="77">
        <v>0</v>
      </c>
      <c r="L17" s="77">
        <f t="shared" si="10"/>
        <v>1903</v>
      </c>
      <c r="M17" s="77">
        <f t="shared" si="11"/>
        <v>1601</v>
      </c>
      <c r="N17" s="77">
        <f t="shared" si="12"/>
        <v>3504</v>
      </c>
      <c r="P17" s="129" t="s">
        <v>32</v>
      </c>
      <c r="Q17" s="86">
        <v>403</v>
      </c>
      <c r="R17" s="38">
        <v>452</v>
      </c>
      <c r="S17" s="4">
        <f t="shared" si="13"/>
        <v>855</v>
      </c>
      <c r="T17" s="95">
        <v>0</v>
      </c>
      <c r="U17" s="95">
        <v>0</v>
      </c>
      <c r="V17" s="8">
        <v>0</v>
      </c>
      <c r="W17" s="95">
        <v>0</v>
      </c>
      <c r="X17" s="95">
        <v>0</v>
      </c>
      <c r="Y17" s="8">
        <v>0</v>
      </c>
      <c r="Z17" s="6">
        <f t="shared" si="14"/>
        <v>403</v>
      </c>
      <c r="AA17" s="6">
        <f t="shared" si="15"/>
        <v>452</v>
      </c>
      <c r="AB17" s="6">
        <f t="shared" si="16"/>
        <v>855</v>
      </c>
      <c r="AD17" s="129" t="s">
        <v>32</v>
      </c>
      <c r="AE17" s="86">
        <v>404</v>
      </c>
      <c r="AF17" s="38">
        <v>181</v>
      </c>
      <c r="AG17" s="4">
        <f t="shared" si="17"/>
        <v>585</v>
      </c>
      <c r="AH17" s="125">
        <v>0</v>
      </c>
      <c r="AI17" s="125">
        <v>0</v>
      </c>
      <c r="AJ17" s="8">
        <v>0</v>
      </c>
      <c r="AK17" s="125">
        <v>0</v>
      </c>
      <c r="AL17" s="95">
        <v>0</v>
      </c>
      <c r="AM17" s="8">
        <v>0</v>
      </c>
      <c r="AN17" s="6">
        <f t="shared" si="18"/>
        <v>404</v>
      </c>
      <c r="AO17" s="6">
        <f t="shared" si="19"/>
        <v>181</v>
      </c>
      <c r="AP17" s="6">
        <f t="shared" si="20"/>
        <v>585</v>
      </c>
      <c r="AR17" s="129" t="s">
        <v>32</v>
      </c>
      <c r="AS17" s="125">
        <v>356</v>
      </c>
      <c r="AT17" s="95">
        <v>333</v>
      </c>
      <c r="AU17" s="4">
        <f t="shared" si="21"/>
        <v>689</v>
      </c>
      <c r="AV17" s="125">
        <v>0</v>
      </c>
      <c r="AW17" s="95">
        <v>0</v>
      </c>
      <c r="AX17" s="8">
        <v>0</v>
      </c>
      <c r="AY17" s="86">
        <v>0</v>
      </c>
      <c r="AZ17" s="38">
        <v>0</v>
      </c>
      <c r="BA17" s="8">
        <v>0</v>
      </c>
      <c r="BB17" s="6">
        <f t="shared" si="22"/>
        <v>356</v>
      </c>
      <c r="BC17" s="6">
        <f t="shared" si="23"/>
        <v>333</v>
      </c>
      <c r="BD17" s="6">
        <f t="shared" si="24"/>
        <v>689</v>
      </c>
      <c r="BF17" s="30" t="s">
        <v>32</v>
      </c>
      <c r="BG17" s="86">
        <v>191</v>
      </c>
      <c r="BH17" s="38">
        <v>175</v>
      </c>
      <c r="BI17" s="4">
        <f t="shared" si="25"/>
        <v>366</v>
      </c>
      <c r="BJ17" s="125">
        <v>0</v>
      </c>
      <c r="BK17" s="95">
        <v>0</v>
      </c>
      <c r="BL17" s="31">
        <v>0</v>
      </c>
      <c r="BM17" s="125">
        <v>0</v>
      </c>
      <c r="BN17" s="95">
        <v>0</v>
      </c>
      <c r="BO17" s="8">
        <v>0</v>
      </c>
      <c r="BP17" s="6">
        <f t="shared" si="26"/>
        <v>191</v>
      </c>
      <c r="BQ17" s="6">
        <f t="shared" si="27"/>
        <v>175</v>
      </c>
      <c r="BR17" s="6">
        <f t="shared" si="28"/>
        <v>366</v>
      </c>
      <c r="BT17" s="30" t="s">
        <v>32</v>
      </c>
      <c r="BU17" s="86">
        <v>347</v>
      </c>
      <c r="BV17" s="38">
        <v>311</v>
      </c>
      <c r="BW17" s="4">
        <f t="shared" si="29"/>
        <v>658</v>
      </c>
      <c r="BX17" s="85">
        <v>0</v>
      </c>
      <c r="BY17" s="125">
        <v>0</v>
      </c>
      <c r="BZ17" s="31">
        <v>0</v>
      </c>
      <c r="CA17" s="125">
        <v>0</v>
      </c>
      <c r="CB17" s="95">
        <v>0</v>
      </c>
      <c r="CC17" s="8">
        <v>0</v>
      </c>
      <c r="CD17" s="6">
        <f t="shared" si="30"/>
        <v>347</v>
      </c>
      <c r="CE17" s="6">
        <f t="shared" si="31"/>
        <v>311</v>
      </c>
      <c r="CF17" s="6">
        <f t="shared" si="32"/>
        <v>658</v>
      </c>
      <c r="CH17" s="30" t="s">
        <v>32</v>
      </c>
      <c r="CI17" s="86">
        <v>202</v>
      </c>
      <c r="CJ17" s="38">
        <v>149</v>
      </c>
      <c r="CK17" s="4">
        <f t="shared" si="33"/>
        <v>351</v>
      </c>
      <c r="CL17" s="125">
        <v>0</v>
      </c>
      <c r="CM17" s="95">
        <v>0</v>
      </c>
      <c r="CN17" s="31">
        <v>0</v>
      </c>
      <c r="CO17" s="125">
        <v>0</v>
      </c>
      <c r="CP17" s="95">
        <v>0</v>
      </c>
      <c r="CQ17" s="8">
        <v>0</v>
      </c>
      <c r="CR17" s="6">
        <f t="shared" si="34"/>
        <v>202</v>
      </c>
      <c r="CS17" s="6">
        <f t="shared" si="35"/>
        <v>149</v>
      </c>
      <c r="CT17" s="6">
        <f t="shared" si="36"/>
        <v>351</v>
      </c>
    </row>
    <row r="18" spans="2:98" ht="21" x14ac:dyDescent="0.2">
      <c r="B18" s="30" t="s">
        <v>33</v>
      </c>
      <c r="C18" s="76">
        <f t="shared" si="7"/>
        <v>1588</v>
      </c>
      <c r="D18" s="76">
        <f t="shared" si="8"/>
        <v>1534</v>
      </c>
      <c r="E18" s="77">
        <f t="shared" si="9"/>
        <v>3122</v>
      </c>
      <c r="F18" s="76">
        <v>0</v>
      </c>
      <c r="G18" s="76">
        <v>0</v>
      </c>
      <c r="H18" s="77">
        <v>0</v>
      </c>
      <c r="I18" s="76">
        <v>0</v>
      </c>
      <c r="J18" s="76">
        <v>0</v>
      </c>
      <c r="K18" s="77">
        <v>0</v>
      </c>
      <c r="L18" s="77">
        <f t="shared" si="10"/>
        <v>1588</v>
      </c>
      <c r="M18" s="77">
        <f t="shared" si="11"/>
        <v>1534</v>
      </c>
      <c r="N18" s="77">
        <f t="shared" si="12"/>
        <v>3122</v>
      </c>
      <c r="P18" s="129" t="s">
        <v>33</v>
      </c>
      <c r="Q18" s="86">
        <v>406</v>
      </c>
      <c r="R18" s="38">
        <v>405</v>
      </c>
      <c r="S18" s="4">
        <f t="shared" si="13"/>
        <v>811</v>
      </c>
      <c r="T18" s="95">
        <v>0</v>
      </c>
      <c r="U18" s="95">
        <v>0</v>
      </c>
      <c r="V18" s="8">
        <v>0</v>
      </c>
      <c r="W18" s="95">
        <v>0</v>
      </c>
      <c r="X18" s="95">
        <v>0</v>
      </c>
      <c r="Y18" s="8">
        <v>0</v>
      </c>
      <c r="Z18" s="6">
        <f t="shared" si="14"/>
        <v>406</v>
      </c>
      <c r="AA18" s="6">
        <f t="shared" si="15"/>
        <v>405</v>
      </c>
      <c r="AB18" s="6">
        <f t="shared" si="16"/>
        <v>811</v>
      </c>
      <c r="AD18" s="129" t="s">
        <v>33</v>
      </c>
      <c r="AE18" s="86">
        <v>333</v>
      </c>
      <c r="AF18" s="38">
        <v>347</v>
      </c>
      <c r="AG18" s="4">
        <f t="shared" si="17"/>
        <v>680</v>
      </c>
      <c r="AH18" s="125">
        <v>0</v>
      </c>
      <c r="AI18" s="125">
        <v>0</v>
      </c>
      <c r="AJ18" s="8">
        <v>0</v>
      </c>
      <c r="AK18" s="125">
        <v>0</v>
      </c>
      <c r="AL18" s="95">
        <v>0</v>
      </c>
      <c r="AM18" s="8">
        <v>0</v>
      </c>
      <c r="AN18" s="6">
        <f t="shared" si="18"/>
        <v>333</v>
      </c>
      <c r="AO18" s="6">
        <f t="shared" si="19"/>
        <v>347</v>
      </c>
      <c r="AP18" s="6">
        <f t="shared" si="20"/>
        <v>680</v>
      </c>
      <c r="AR18" s="129" t="s">
        <v>33</v>
      </c>
      <c r="AS18" s="125">
        <v>275</v>
      </c>
      <c r="AT18" s="95">
        <v>257</v>
      </c>
      <c r="AU18" s="4">
        <f t="shared" si="21"/>
        <v>532</v>
      </c>
      <c r="AV18" s="125">
        <v>0</v>
      </c>
      <c r="AW18" s="95">
        <v>0</v>
      </c>
      <c r="AX18" s="8">
        <v>0</v>
      </c>
      <c r="AY18" s="86">
        <v>0</v>
      </c>
      <c r="AZ18" s="38">
        <v>0</v>
      </c>
      <c r="BA18" s="8">
        <v>0</v>
      </c>
      <c r="BB18" s="6">
        <f t="shared" si="22"/>
        <v>275</v>
      </c>
      <c r="BC18" s="6">
        <f t="shared" si="23"/>
        <v>257</v>
      </c>
      <c r="BD18" s="6">
        <f t="shared" si="24"/>
        <v>532</v>
      </c>
      <c r="BF18" s="30" t="s">
        <v>33</v>
      </c>
      <c r="BG18" s="86">
        <v>169</v>
      </c>
      <c r="BH18" s="38">
        <v>134</v>
      </c>
      <c r="BI18" s="4">
        <f t="shared" si="25"/>
        <v>303</v>
      </c>
      <c r="BJ18" s="125">
        <v>0</v>
      </c>
      <c r="BK18" s="95">
        <v>0</v>
      </c>
      <c r="BL18" s="31">
        <v>0</v>
      </c>
      <c r="BM18" s="125">
        <v>0</v>
      </c>
      <c r="BN18" s="95">
        <v>0</v>
      </c>
      <c r="BO18" s="8">
        <v>0</v>
      </c>
      <c r="BP18" s="6">
        <f t="shared" si="26"/>
        <v>169</v>
      </c>
      <c r="BQ18" s="6">
        <f t="shared" si="27"/>
        <v>134</v>
      </c>
      <c r="BR18" s="6">
        <f t="shared" si="28"/>
        <v>303</v>
      </c>
      <c r="BT18" s="30" t="s">
        <v>33</v>
      </c>
      <c r="BU18" s="86">
        <v>262</v>
      </c>
      <c r="BV18" s="38">
        <v>248</v>
      </c>
      <c r="BW18" s="4">
        <f t="shared" si="29"/>
        <v>510</v>
      </c>
      <c r="BX18" s="85">
        <v>0</v>
      </c>
      <c r="BY18" s="125">
        <v>0</v>
      </c>
      <c r="BZ18" s="31">
        <v>0</v>
      </c>
      <c r="CA18" s="125">
        <v>0</v>
      </c>
      <c r="CB18" s="95">
        <v>0</v>
      </c>
      <c r="CC18" s="8">
        <v>0</v>
      </c>
      <c r="CD18" s="6">
        <f t="shared" si="30"/>
        <v>262</v>
      </c>
      <c r="CE18" s="6">
        <f t="shared" si="31"/>
        <v>248</v>
      </c>
      <c r="CF18" s="6">
        <f t="shared" si="32"/>
        <v>510</v>
      </c>
      <c r="CH18" s="30" t="s">
        <v>33</v>
      </c>
      <c r="CI18" s="86">
        <v>143</v>
      </c>
      <c r="CJ18" s="38">
        <v>143</v>
      </c>
      <c r="CK18" s="4">
        <f t="shared" si="33"/>
        <v>286</v>
      </c>
      <c r="CL18" s="125">
        <v>0</v>
      </c>
      <c r="CM18" s="95">
        <v>0</v>
      </c>
      <c r="CN18" s="31">
        <v>0</v>
      </c>
      <c r="CO18" s="125">
        <v>0</v>
      </c>
      <c r="CP18" s="95">
        <v>0</v>
      </c>
      <c r="CQ18" s="8">
        <v>0</v>
      </c>
      <c r="CR18" s="6">
        <f t="shared" si="34"/>
        <v>143</v>
      </c>
      <c r="CS18" s="6">
        <f t="shared" si="35"/>
        <v>143</v>
      </c>
      <c r="CT18" s="6">
        <f t="shared" si="36"/>
        <v>286</v>
      </c>
    </row>
    <row r="19" spans="2:98" ht="21" x14ac:dyDescent="0.2">
      <c r="B19" s="30" t="s">
        <v>34</v>
      </c>
      <c r="C19" s="76">
        <f t="shared" si="7"/>
        <v>1368</v>
      </c>
      <c r="D19" s="76">
        <f t="shared" si="8"/>
        <v>1334</v>
      </c>
      <c r="E19" s="77">
        <f t="shared" si="9"/>
        <v>2702</v>
      </c>
      <c r="F19" s="76">
        <v>0</v>
      </c>
      <c r="G19" s="76">
        <v>0</v>
      </c>
      <c r="H19" s="77">
        <v>0</v>
      </c>
      <c r="I19" s="76">
        <v>0</v>
      </c>
      <c r="J19" s="76">
        <v>0</v>
      </c>
      <c r="K19" s="77">
        <v>0</v>
      </c>
      <c r="L19" s="77">
        <f t="shared" si="10"/>
        <v>1368</v>
      </c>
      <c r="M19" s="77">
        <f t="shared" si="11"/>
        <v>1334</v>
      </c>
      <c r="N19" s="77">
        <f t="shared" si="12"/>
        <v>2702</v>
      </c>
      <c r="P19" s="129" t="s">
        <v>34</v>
      </c>
      <c r="Q19" s="86">
        <v>330</v>
      </c>
      <c r="R19" s="38">
        <v>367</v>
      </c>
      <c r="S19" s="4">
        <f t="shared" si="13"/>
        <v>697</v>
      </c>
      <c r="T19" s="95">
        <v>0</v>
      </c>
      <c r="U19" s="95">
        <v>0</v>
      </c>
      <c r="V19" s="8">
        <v>0</v>
      </c>
      <c r="W19" s="95">
        <v>0</v>
      </c>
      <c r="X19" s="95">
        <v>0</v>
      </c>
      <c r="Y19" s="8">
        <v>0</v>
      </c>
      <c r="Z19" s="6">
        <f t="shared" si="14"/>
        <v>330</v>
      </c>
      <c r="AA19" s="6">
        <f t="shared" si="15"/>
        <v>367</v>
      </c>
      <c r="AB19" s="6">
        <f t="shared" si="16"/>
        <v>697</v>
      </c>
      <c r="AD19" s="129" t="s">
        <v>34</v>
      </c>
      <c r="AE19" s="86">
        <v>253</v>
      </c>
      <c r="AF19" s="38">
        <v>281</v>
      </c>
      <c r="AG19" s="4">
        <f t="shared" si="17"/>
        <v>534</v>
      </c>
      <c r="AH19" s="125">
        <v>0</v>
      </c>
      <c r="AI19" s="125">
        <v>0</v>
      </c>
      <c r="AJ19" s="8">
        <v>0</v>
      </c>
      <c r="AK19" s="125">
        <v>0</v>
      </c>
      <c r="AL19" s="95">
        <v>0</v>
      </c>
      <c r="AM19" s="8">
        <v>0</v>
      </c>
      <c r="AN19" s="6">
        <f t="shared" si="18"/>
        <v>253</v>
      </c>
      <c r="AO19" s="6">
        <f t="shared" si="19"/>
        <v>281</v>
      </c>
      <c r="AP19" s="6">
        <f t="shared" si="20"/>
        <v>534</v>
      </c>
      <c r="AR19" s="129" t="s">
        <v>34</v>
      </c>
      <c r="AS19" s="125">
        <v>263</v>
      </c>
      <c r="AT19" s="95">
        <v>233</v>
      </c>
      <c r="AU19" s="4">
        <f t="shared" si="21"/>
        <v>496</v>
      </c>
      <c r="AV19" s="125">
        <v>0</v>
      </c>
      <c r="AW19" s="95">
        <v>0</v>
      </c>
      <c r="AX19" s="8">
        <v>0</v>
      </c>
      <c r="AY19" s="86">
        <v>0</v>
      </c>
      <c r="AZ19" s="38">
        <v>0</v>
      </c>
      <c r="BA19" s="8">
        <v>0</v>
      </c>
      <c r="BB19" s="6">
        <f t="shared" si="22"/>
        <v>263</v>
      </c>
      <c r="BC19" s="6">
        <f t="shared" si="23"/>
        <v>233</v>
      </c>
      <c r="BD19" s="6">
        <f t="shared" si="24"/>
        <v>496</v>
      </c>
      <c r="BF19" s="30" t="s">
        <v>34</v>
      </c>
      <c r="BG19" s="86">
        <v>128</v>
      </c>
      <c r="BH19" s="38">
        <v>106</v>
      </c>
      <c r="BI19" s="4">
        <f t="shared" si="25"/>
        <v>234</v>
      </c>
      <c r="BJ19" s="125">
        <v>0</v>
      </c>
      <c r="BK19" s="95">
        <v>0</v>
      </c>
      <c r="BL19" s="31">
        <v>0</v>
      </c>
      <c r="BM19" s="125">
        <v>0</v>
      </c>
      <c r="BN19" s="95">
        <v>0</v>
      </c>
      <c r="BO19" s="8">
        <v>0</v>
      </c>
      <c r="BP19" s="6">
        <f t="shared" si="26"/>
        <v>128</v>
      </c>
      <c r="BQ19" s="6">
        <f t="shared" si="27"/>
        <v>106</v>
      </c>
      <c r="BR19" s="6">
        <f t="shared" si="28"/>
        <v>234</v>
      </c>
      <c r="BT19" s="30" t="s">
        <v>34</v>
      </c>
      <c r="BU19" s="86">
        <v>255</v>
      </c>
      <c r="BV19" s="38">
        <v>239</v>
      </c>
      <c r="BW19" s="4">
        <f t="shared" si="29"/>
        <v>494</v>
      </c>
      <c r="BX19" s="85">
        <v>0</v>
      </c>
      <c r="BY19" s="125">
        <v>0</v>
      </c>
      <c r="BZ19" s="31">
        <v>0</v>
      </c>
      <c r="CA19" s="125">
        <v>0</v>
      </c>
      <c r="CB19" s="95">
        <v>0</v>
      </c>
      <c r="CC19" s="8">
        <v>0</v>
      </c>
      <c r="CD19" s="6">
        <f t="shared" si="30"/>
        <v>255</v>
      </c>
      <c r="CE19" s="6">
        <f t="shared" si="31"/>
        <v>239</v>
      </c>
      <c r="CF19" s="6">
        <f t="shared" si="32"/>
        <v>494</v>
      </c>
      <c r="CH19" s="30" t="s">
        <v>34</v>
      </c>
      <c r="CI19" s="86">
        <v>139</v>
      </c>
      <c r="CJ19" s="38">
        <v>108</v>
      </c>
      <c r="CK19" s="4">
        <f t="shared" si="33"/>
        <v>247</v>
      </c>
      <c r="CL19" s="125">
        <v>0</v>
      </c>
      <c r="CM19" s="95">
        <v>0</v>
      </c>
      <c r="CN19" s="31">
        <v>0</v>
      </c>
      <c r="CO19" s="125">
        <v>0</v>
      </c>
      <c r="CP19" s="95">
        <v>0</v>
      </c>
      <c r="CQ19" s="8">
        <v>0</v>
      </c>
      <c r="CR19" s="6">
        <f t="shared" si="34"/>
        <v>139</v>
      </c>
      <c r="CS19" s="6">
        <f t="shared" si="35"/>
        <v>108</v>
      </c>
      <c r="CT19" s="6">
        <f t="shared" si="36"/>
        <v>247</v>
      </c>
    </row>
    <row r="20" spans="2:98" ht="21" x14ac:dyDescent="0.2">
      <c r="B20" s="30" t="s">
        <v>35</v>
      </c>
      <c r="C20" s="76">
        <f t="shared" si="7"/>
        <v>1309</v>
      </c>
      <c r="D20" s="76">
        <f t="shared" si="8"/>
        <v>1199</v>
      </c>
      <c r="E20" s="77">
        <f t="shared" si="9"/>
        <v>2508</v>
      </c>
      <c r="F20" s="76">
        <v>0</v>
      </c>
      <c r="G20" s="76">
        <v>0</v>
      </c>
      <c r="H20" s="77">
        <v>0</v>
      </c>
      <c r="I20" s="76">
        <v>0</v>
      </c>
      <c r="J20" s="76">
        <v>0</v>
      </c>
      <c r="K20" s="77">
        <v>0</v>
      </c>
      <c r="L20" s="77">
        <f t="shared" si="10"/>
        <v>1309</v>
      </c>
      <c r="M20" s="77">
        <f t="shared" si="11"/>
        <v>1199</v>
      </c>
      <c r="N20" s="77">
        <f t="shared" si="12"/>
        <v>2508</v>
      </c>
      <c r="P20" s="129" t="s">
        <v>35</v>
      </c>
      <c r="Q20" s="86">
        <v>389</v>
      </c>
      <c r="R20" s="38">
        <v>363</v>
      </c>
      <c r="S20" s="4">
        <f t="shared" si="13"/>
        <v>752</v>
      </c>
      <c r="T20" s="95">
        <v>0</v>
      </c>
      <c r="U20" s="95">
        <v>0</v>
      </c>
      <c r="V20" s="8">
        <v>0</v>
      </c>
      <c r="W20" s="95">
        <v>0</v>
      </c>
      <c r="X20" s="95">
        <v>0</v>
      </c>
      <c r="Y20" s="8">
        <v>0</v>
      </c>
      <c r="Z20" s="6">
        <f t="shared" si="14"/>
        <v>389</v>
      </c>
      <c r="AA20" s="6">
        <f t="shared" si="15"/>
        <v>363</v>
      </c>
      <c r="AB20" s="6">
        <f t="shared" si="16"/>
        <v>752</v>
      </c>
      <c r="AD20" s="129" t="s">
        <v>35</v>
      </c>
      <c r="AE20" s="86">
        <v>228</v>
      </c>
      <c r="AF20" s="38">
        <v>236</v>
      </c>
      <c r="AG20" s="4">
        <f t="shared" si="17"/>
        <v>464</v>
      </c>
      <c r="AH20" s="125">
        <v>0</v>
      </c>
      <c r="AI20" s="125">
        <v>0</v>
      </c>
      <c r="AJ20" s="8">
        <v>0</v>
      </c>
      <c r="AK20" s="125">
        <v>0</v>
      </c>
      <c r="AL20" s="95">
        <v>0</v>
      </c>
      <c r="AM20" s="8">
        <v>0</v>
      </c>
      <c r="AN20" s="6">
        <f t="shared" si="18"/>
        <v>228</v>
      </c>
      <c r="AO20" s="6">
        <f t="shared" si="19"/>
        <v>236</v>
      </c>
      <c r="AP20" s="6">
        <f t="shared" si="20"/>
        <v>464</v>
      </c>
      <c r="AR20" s="129" t="s">
        <v>35</v>
      </c>
      <c r="AS20" s="125">
        <v>221</v>
      </c>
      <c r="AT20" s="95">
        <v>238</v>
      </c>
      <c r="AU20" s="4">
        <f t="shared" si="21"/>
        <v>459</v>
      </c>
      <c r="AV20" s="125">
        <v>0</v>
      </c>
      <c r="AW20" s="95">
        <v>0</v>
      </c>
      <c r="AX20" s="8">
        <v>0</v>
      </c>
      <c r="AY20" s="86">
        <v>0</v>
      </c>
      <c r="AZ20" s="38">
        <v>0</v>
      </c>
      <c r="BA20" s="8">
        <v>0</v>
      </c>
      <c r="BB20" s="6">
        <f t="shared" si="22"/>
        <v>221</v>
      </c>
      <c r="BC20" s="6">
        <f t="shared" si="23"/>
        <v>238</v>
      </c>
      <c r="BD20" s="6">
        <f t="shared" si="24"/>
        <v>459</v>
      </c>
      <c r="BF20" s="30" t="s">
        <v>35</v>
      </c>
      <c r="BG20" s="86">
        <v>124</v>
      </c>
      <c r="BH20" s="38">
        <v>83</v>
      </c>
      <c r="BI20" s="4">
        <f t="shared" si="25"/>
        <v>207</v>
      </c>
      <c r="BJ20" s="125">
        <v>0</v>
      </c>
      <c r="BK20" s="95">
        <v>0</v>
      </c>
      <c r="BL20" s="31">
        <v>0</v>
      </c>
      <c r="BM20" s="125">
        <v>0</v>
      </c>
      <c r="BN20" s="95">
        <v>0</v>
      </c>
      <c r="BO20" s="8">
        <v>0</v>
      </c>
      <c r="BP20" s="6">
        <f t="shared" si="26"/>
        <v>124</v>
      </c>
      <c r="BQ20" s="6">
        <f t="shared" si="27"/>
        <v>83</v>
      </c>
      <c r="BR20" s="6">
        <f t="shared" si="28"/>
        <v>207</v>
      </c>
      <c r="BT20" s="30" t="s">
        <v>35</v>
      </c>
      <c r="BU20" s="86">
        <v>225</v>
      </c>
      <c r="BV20" s="38">
        <v>179</v>
      </c>
      <c r="BW20" s="4">
        <f t="shared" si="29"/>
        <v>404</v>
      </c>
      <c r="BX20" s="85">
        <v>0</v>
      </c>
      <c r="BY20" s="125">
        <v>0</v>
      </c>
      <c r="BZ20" s="31">
        <v>0</v>
      </c>
      <c r="CA20" s="125">
        <v>0</v>
      </c>
      <c r="CB20" s="95">
        <v>0</v>
      </c>
      <c r="CC20" s="8">
        <v>0</v>
      </c>
      <c r="CD20" s="6">
        <f t="shared" si="30"/>
        <v>225</v>
      </c>
      <c r="CE20" s="6">
        <f t="shared" si="31"/>
        <v>179</v>
      </c>
      <c r="CF20" s="6">
        <f t="shared" si="32"/>
        <v>404</v>
      </c>
      <c r="CH20" s="30" t="s">
        <v>35</v>
      </c>
      <c r="CI20" s="86">
        <v>122</v>
      </c>
      <c r="CJ20" s="38">
        <v>100</v>
      </c>
      <c r="CK20" s="4">
        <f t="shared" si="33"/>
        <v>222</v>
      </c>
      <c r="CL20" s="125">
        <v>0</v>
      </c>
      <c r="CM20" s="95">
        <v>0</v>
      </c>
      <c r="CN20" s="31">
        <v>0</v>
      </c>
      <c r="CO20" s="125">
        <v>0</v>
      </c>
      <c r="CP20" s="95">
        <v>0</v>
      </c>
      <c r="CQ20" s="8">
        <v>0</v>
      </c>
      <c r="CR20" s="6">
        <f t="shared" si="34"/>
        <v>122</v>
      </c>
      <c r="CS20" s="6">
        <f t="shared" si="35"/>
        <v>100</v>
      </c>
      <c r="CT20" s="6">
        <f t="shared" si="36"/>
        <v>222</v>
      </c>
    </row>
    <row r="21" spans="2:98" ht="21" x14ac:dyDescent="0.2">
      <c r="B21" s="30" t="s">
        <v>36</v>
      </c>
      <c r="C21" s="76">
        <f t="shared" si="7"/>
        <v>1043</v>
      </c>
      <c r="D21" s="76">
        <f t="shared" si="8"/>
        <v>1085</v>
      </c>
      <c r="E21" s="77">
        <f t="shared" si="9"/>
        <v>2128</v>
      </c>
      <c r="F21" s="76">
        <v>0</v>
      </c>
      <c r="G21" s="76">
        <v>0</v>
      </c>
      <c r="H21" s="77">
        <v>0</v>
      </c>
      <c r="I21" s="76">
        <v>0</v>
      </c>
      <c r="J21" s="76">
        <v>0</v>
      </c>
      <c r="K21" s="77">
        <v>0</v>
      </c>
      <c r="L21" s="77">
        <f t="shared" si="10"/>
        <v>1043</v>
      </c>
      <c r="M21" s="77">
        <f t="shared" si="11"/>
        <v>1085</v>
      </c>
      <c r="N21" s="77">
        <f t="shared" si="12"/>
        <v>2128</v>
      </c>
      <c r="P21" s="129" t="s">
        <v>36</v>
      </c>
      <c r="Q21" s="86">
        <v>277</v>
      </c>
      <c r="R21" s="38">
        <v>336</v>
      </c>
      <c r="S21" s="4">
        <f t="shared" si="13"/>
        <v>613</v>
      </c>
      <c r="T21" s="95">
        <v>0</v>
      </c>
      <c r="U21" s="95">
        <v>0</v>
      </c>
      <c r="V21" s="8">
        <v>0</v>
      </c>
      <c r="W21" s="95">
        <v>0</v>
      </c>
      <c r="X21" s="95">
        <v>0</v>
      </c>
      <c r="Y21" s="8">
        <v>0</v>
      </c>
      <c r="Z21" s="6">
        <f t="shared" si="14"/>
        <v>277</v>
      </c>
      <c r="AA21" s="6">
        <f t="shared" si="15"/>
        <v>336</v>
      </c>
      <c r="AB21" s="6">
        <f t="shared" si="16"/>
        <v>613</v>
      </c>
      <c r="AD21" s="129" t="s">
        <v>36</v>
      </c>
      <c r="AE21" s="86">
        <v>221</v>
      </c>
      <c r="AF21" s="38">
        <v>247</v>
      </c>
      <c r="AG21" s="4">
        <f t="shared" si="17"/>
        <v>468</v>
      </c>
      <c r="AH21" s="125">
        <v>0</v>
      </c>
      <c r="AI21" s="125">
        <v>0</v>
      </c>
      <c r="AJ21" s="8">
        <v>0</v>
      </c>
      <c r="AK21" s="125">
        <v>0</v>
      </c>
      <c r="AL21" s="95">
        <v>0</v>
      </c>
      <c r="AM21" s="8">
        <v>0</v>
      </c>
      <c r="AN21" s="6">
        <f t="shared" si="18"/>
        <v>221</v>
      </c>
      <c r="AO21" s="6">
        <f t="shared" si="19"/>
        <v>247</v>
      </c>
      <c r="AP21" s="6">
        <f t="shared" si="20"/>
        <v>468</v>
      </c>
      <c r="AR21" s="129" t="s">
        <v>36</v>
      </c>
      <c r="AS21" s="125">
        <v>174</v>
      </c>
      <c r="AT21" s="95">
        <v>186</v>
      </c>
      <c r="AU21" s="4">
        <f t="shared" si="21"/>
        <v>360</v>
      </c>
      <c r="AV21" s="125">
        <v>0</v>
      </c>
      <c r="AW21" s="95">
        <v>0</v>
      </c>
      <c r="AX21" s="8">
        <v>0</v>
      </c>
      <c r="AY21" s="86">
        <v>0</v>
      </c>
      <c r="AZ21" s="38">
        <v>0</v>
      </c>
      <c r="BA21" s="8">
        <v>0</v>
      </c>
      <c r="BB21" s="6">
        <f t="shared" si="22"/>
        <v>174</v>
      </c>
      <c r="BC21" s="6">
        <f t="shared" si="23"/>
        <v>186</v>
      </c>
      <c r="BD21" s="6">
        <f t="shared" si="24"/>
        <v>360</v>
      </c>
      <c r="BF21" s="30" t="s">
        <v>36</v>
      </c>
      <c r="BG21" s="86">
        <v>81</v>
      </c>
      <c r="BH21" s="38">
        <v>81</v>
      </c>
      <c r="BI21" s="4">
        <f t="shared" si="25"/>
        <v>162</v>
      </c>
      <c r="BJ21" s="125">
        <v>0</v>
      </c>
      <c r="BK21" s="95">
        <v>0</v>
      </c>
      <c r="BL21" s="31">
        <v>0</v>
      </c>
      <c r="BM21" s="125">
        <v>0</v>
      </c>
      <c r="BN21" s="95">
        <v>0</v>
      </c>
      <c r="BO21" s="8">
        <v>0</v>
      </c>
      <c r="BP21" s="6">
        <f t="shared" si="26"/>
        <v>81</v>
      </c>
      <c r="BQ21" s="6">
        <f t="shared" si="27"/>
        <v>81</v>
      </c>
      <c r="BR21" s="6">
        <f t="shared" si="28"/>
        <v>162</v>
      </c>
      <c r="BT21" s="30" t="s">
        <v>36</v>
      </c>
      <c r="BU21" s="86">
        <v>185</v>
      </c>
      <c r="BV21" s="38">
        <v>164</v>
      </c>
      <c r="BW21" s="4">
        <f t="shared" si="29"/>
        <v>349</v>
      </c>
      <c r="BX21" s="85">
        <v>0</v>
      </c>
      <c r="BY21" s="125">
        <v>0</v>
      </c>
      <c r="BZ21" s="31">
        <v>0</v>
      </c>
      <c r="CA21" s="125">
        <v>0</v>
      </c>
      <c r="CB21" s="95">
        <v>0</v>
      </c>
      <c r="CC21" s="8">
        <v>0</v>
      </c>
      <c r="CD21" s="6">
        <f t="shared" si="30"/>
        <v>185</v>
      </c>
      <c r="CE21" s="6">
        <f t="shared" si="31"/>
        <v>164</v>
      </c>
      <c r="CF21" s="6">
        <f t="shared" si="32"/>
        <v>349</v>
      </c>
      <c r="CH21" s="30" t="s">
        <v>36</v>
      </c>
      <c r="CI21" s="86">
        <v>105</v>
      </c>
      <c r="CJ21" s="38">
        <v>71</v>
      </c>
      <c r="CK21" s="4">
        <f t="shared" si="33"/>
        <v>176</v>
      </c>
      <c r="CL21" s="125">
        <v>0</v>
      </c>
      <c r="CM21" s="95">
        <v>0</v>
      </c>
      <c r="CN21" s="31">
        <v>0</v>
      </c>
      <c r="CO21" s="125">
        <v>0</v>
      </c>
      <c r="CP21" s="95">
        <v>0</v>
      </c>
      <c r="CQ21" s="8">
        <v>0</v>
      </c>
      <c r="CR21" s="6">
        <f t="shared" si="34"/>
        <v>105</v>
      </c>
      <c r="CS21" s="6">
        <f t="shared" si="35"/>
        <v>71</v>
      </c>
      <c r="CT21" s="6">
        <f t="shared" si="36"/>
        <v>176</v>
      </c>
    </row>
    <row r="22" spans="2:98" ht="21" x14ac:dyDescent="0.2">
      <c r="B22" s="30" t="s">
        <v>37</v>
      </c>
      <c r="C22" s="76">
        <f t="shared" si="7"/>
        <v>821</v>
      </c>
      <c r="D22" s="76">
        <f t="shared" si="8"/>
        <v>834</v>
      </c>
      <c r="E22" s="77">
        <f t="shared" si="9"/>
        <v>1655</v>
      </c>
      <c r="F22" s="76">
        <v>0</v>
      </c>
      <c r="G22" s="76">
        <v>0</v>
      </c>
      <c r="H22" s="77">
        <v>0</v>
      </c>
      <c r="I22" s="76">
        <v>0</v>
      </c>
      <c r="J22" s="76">
        <v>0</v>
      </c>
      <c r="K22" s="77">
        <v>0</v>
      </c>
      <c r="L22" s="77">
        <f t="shared" si="10"/>
        <v>821</v>
      </c>
      <c r="M22" s="77">
        <f t="shared" si="11"/>
        <v>834</v>
      </c>
      <c r="N22" s="77">
        <f t="shared" si="12"/>
        <v>1655</v>
      </c>
      <c r="P22" s="129" t="s">
        <v>37</v>
      </c>
      <c r="Q22" s="86">
        <v>252</v>
      </c>
      <c r="R22" s="38">
        <v>282</v>
      </c>
      <c r="S22" s="4">
        <f t="shared" si="13"/>
        <v>534</v>
      </c>
      <c r="T22" s="95">
        <v>0</v>
      </c>
      <c r="U22" s="95">
        <v>0</v>
      </c>
      <c r="V22" s="8">
        <v>0</v>
      </c>
      <c r="W22" s="95">
        <v>0</v>
      </c>
      <c r="X22" s="95">
        <v>0</v>
      </c>
      <c r="Y22" s="8">
        <v>0</v>
      </c>
      <c r="Z22" s="6">
        <f t="shared" si="14"/>
        <v>252</v>
      </c>
      <c r="AA22" s="6">
        <f t="shared" si="15"/>
        <v>282</v>
      </c>
      <c r="AB22" s="6">
        <f t="shared" si="16"/>
        <v>534</v>
      </c>
      <c r="AD22" s="129" t="s">
        <v>37</v>
      </c>
      <c r="AE22" s="86">
        <v>186</v>
      </c>
      <c r="AF22" s="38">
        <v>199</v>
      </c>
      <c r="AG22" s="4">
        <f t="shared" si="17"/>
        <v>385</v>
      </c>
      <c r="AH22" s="125">
        <v>0</v>
      </c>
      <c r="AI22" s="125">
        <v>0</v>
      </c>
      <c r="AJ22" s="8">
        <v>0</v>
      </c>
      <c r="AK22" s="125">
        <v>0</v>
      </c>
      <c r="AL22" s="95">
        <v>0</v>
      </c>
      <c r="AM22" s="8">
        <v>0</v>
      </c>
      <c r="AN22" s="6">
        <f t="shared" si="18"/>
        <v>186</v>
      </c>
      <c r="AO22" s="6">
        <f t="shared" si="19"/>
        <v>199</v>
      </c>
      <c r="AP22" s="6">
        <f t="shared" si="20"/>
        <v>385</v>
      </c>
      <c r="AR22" s="129" t="s">
        <v>37</v>
      </c>
      <c r="AS22" s="125">
        <v>118</v>
      </c>
      <c r="AT22" s="95">
        <v>148</v>
      </c>
      <c r="AU22" s="4">
        <f t="shared" si="21"/>
        <v>266</v>
      </c>
      <c r="AV22" s="125">
        <v>0</v>
      </c>
      <c r="AW22" s="95">
        <v>0</v>
      </c>
      <c r="AX22" s="8">
        <v>0</v>
      </c>
      <c r="AY22" s="86">
        <v>0</v>
      </c>
      <c r="AZ22" s="38">
        <v>0</v>
      </c>
      <c r="BA22" s="8">
        <v>0</v>
      </c>
      <c r="BB22" s="6">
        <f t="shared" si="22"/>
        <v>118</v>
      </c>
      <c r="BC22" s="6">
        <f t="shared" si="23"/>
        <v>148</v>
      </c>
      <c r="BD22" s="6">
        <f t="shared" si="24"/>
        <v>266</v>
      </c>
      <c r="BF22" s="30" t="s">
        <v>37</v>
      </c>
      <c r="BG22" s="86">
        <v>49</v>
      </c>
      <c r="BH22" s="38">
        <v>44</v>
      </c>
      <c r="BI22" s="4">
        <f t="shared" si="25"/>
        <v>93</v>
      </c>
      <c r="BJ22" s="125">
        <v>0</v>
      </c>
      <c r="BK22" s="95">
        <v>0</v>
      </c>
      <c r="BL22" s="31">
        <v>0</v>
      </c>
      <c r="BM22" s="125">
        <v>0</v>
      </c>
      <c r="BN22" s="95">
        <v>0</v>
      </c>
      <c r="BO22" s="8">
        <v>0</v>
      </c>
      <c r="BP22" s="6">
        <f t="shared" si="26"/>
        <v>49</v>
      </c>
      <c r="BQ22" s="6">
        <f t="shared" si="27"/>
        <v>44</v>
      </c>
      <c r="BR22" s="6">
        <f t="shared" si="28"/>
        <v>93</v>
      </c>
      <c r="BT22" s="30" t="s">
        <v>37</v>
      </c>
      <c r="BU22" s="86">
        <v>143</v>
      </c>
      <c r="BV22" s="38">
        <v>114</v>
      </c>
      <c r="BW22" s="4">
        <f t="shared" si="29"/>
        <v>257</v>
      </c>
      <c r="BX22" s="85">
        <v>0</v>
      </c>
      <c r="BY22" s="125">
        <v>0</v>
      </c>
      <c r="BZ22" s="31">
        <v>0</v>
      </c>
      <c r="CA22" s="125">
        <v>0</v>
      </c>
      <c r="CB22" s="95">
        <v>0</v>
      </c>
      <c r="CC22" s="8">
        <v>0</v>
      </c>
      <c r="CD22" s="6">
        <f t="shared" si="30"/>
        <v>143</v>
      </c>
      <c r="CE22" s="6">
        <f t="shared" si="31"/>
        <v>114</v>
      </c>
      <c r="CF22" s="6">
        <f t="shared" si="32"/>
        <v>257</v>
      </c>
      <c r="CH22" s="30" t="s">
        <v>37</v>
      </c>
      <c r="CI22" s="86">
        <v>73</v>
      </c>
      <c r="CJ22" s="38">
        <v>47</v>
      </c>
      <c r="CK22" s="4">
        <f t="shared" si="33"/>
        <v>120</v>
      </c>
      <c r="CL22" s="125">
        <v>0</v>
      </c>
      <c r="CM22" s="95">
        <v>0</v>
      </c>
      <c r="CN22" s="31">
        <v>0</v>
      </c>
      <c r="CO22" s="125">
        <v>0</v>
      </c>
      <c r="CP22" s="95">
        <v>0</v>
      </c>
      <c r="CQ22" s="8">
        <v>0</v>
      </c>
      <c r="CR22" s="6">
        <f t="shared" si="34"/>
        <v>73</v>
      </c>
      <c r="CS22" s="6">
        <f t="shared" si="35"/>
        <v>47</v>
      </c>
      <c r="CT22" s="6">
        <f t="shared" si="36"/>
        <v>120</v>
      </c>
    </row>
    <row r="23" spans="2:98" ht="21" x14ac:dyDescent="0.2">
      <c r="B23" s="30" t="s">
        <v>38</v>
      </c>
      <c r="C23" s="76">
        <f t="shared" si="7"/>
        <v>593</v>
      </c>
      <c r="D23" s="76">
        <f t="shared" si="8"/>
        <v>661</v>
      </c>
      <c r="E23" s="77">
        <f t="shared" si="9"/>
        <v>1254</v>
      </c>
      <c r="F23" s="76">
        <v>0</v>
      </c>
      <c r="G23" s="76">
        <v>0</v>
      </c>
      <c r="H23" s="77">
        <v>0</v>
      </c>
      <c r="I23" s="76">
        <v>0</v>
      </c>
      <c r="J23" s="76">
        <v>0</v>
      </c>
      <c r="K23" s="77">
        <v>0</v>
      </c>
      <c r="L23" s="77">
        <f t="shared" si="10"/>
        <v>593</v>
      </c>
      <c r="M23" s="77">
        <f t="shared" si="11"/>
        <v>661</v>
      </c>
      <c r="N23" s="77">
        <f t="shared" si="12"/>
        <v>1254</v>
      </c>
      <c r="P23" s="129" t="s">
        <v>38</v>
      </c>
      <c r="Q23" s="86">
        <v>210</v>
      </c>
      <c r="R23" s="38">
        <v>230</v>
      </c>
      <c r="S23" s="4">
        <f t="shared" si="13"/>
        <v>440</v>
      </c>
      <c r="T23" s="95">
        <v>0</v>
      </c>
      <c r="U23" s="95">
        <v>0</v>
      </c>
      <c r="V23" s="8">
        <v>0</v>
      </c>
      <c r="W23" s="95">
        <v>0</v>
      </c>
      <c r="X23" s="95">
        <v>0</v>
      </c>
      <c r="Y23" s="8">
        <v>0</v>
      </c>
      <c r="Z23" s="6">
        <f t="shared" si="14"/>
        <v>210</v>
      </c>
      <c r="AA23" s="6">
        <f t="shared" si="15"/>
        <v>230</v>
      </c>
      <c r="AB23" s="6">
        <f t="shared" si="16"/>
        <v>440</v>
      </c>
      <c r="AD23" s="129" t="s">
        <v>38</v>
      </c>
      <c r="AE23" s="86">
        <v>155</v>
      </c>
      <c r="AF23" s="38">
        <v>188</v>
      </c>
      <c r="AG23" s="4">
        <f t="shared" si="17"/>
        <v>343</v>
      </c>
      <c r="AH23" s="125">
        <v>0</v>
      </c>
      <c r="AI23" s="125">
        <v>0</v>
      </c>
      <c r="AJ23" s="8">
        <v>0</v>
      </c>
      <c r="AK23" s="125">
        <v>0</v>
      </c>
      <c r="AL23" s="95">
        <v>0</v>
      </c>
      <c r="AM23" s="8">
        <v>0</v>
      </c>
      <c r="AN23" s="6">
        <f t="shared" si="18"/>
        <v>155</v>
      </c>
      <c r="AO23" s="6">
        <f t="shared" si="19"/>
        <v>188</v>
      </c>
      <c r="AP23" s="6">
        <f t="shared" si="20"/>
        <v>343</v>
      </c>
      <c r="AR23" s="129" t="s">
        <v>38</v>
      </c>
      <c r="AS23" s="125">
        <v>98</v>
      </c>
      <c r="AT23" s="95">
        <v>108</v>
      </c>
      <c r="AU23" s="4">
        <f t="shared" si="21"/>
        <v>206</v>
      </c>
      <c r="AV23" s="125">
        <v>0</v>
      </c>
      <c r="AW23" s="95">
        <v>0</v>
      </c>
      <c r="AX23" s="8">
        <v>0</v>
      </c>
      <c r="AY23" s="86">
        <v>0</v>
      </c>
      <c r="AZ23" s="38">
        <v>0</v>
      </c>
      <c r="BA23" s="8">
        <v>0</v>
      </c>
      <c r="BB23" s="6">
        <f t="shared" si="22"/>
        <v>98</v>
      </c>
      <c r="BC23" s="6">
        <f t="shared" si="23"/>
        <v>108</v>
      </c>
      <c r="BD23" s="6">
        <f t="shared" si="24"/>
        <v>206</v>
      </c>
      <c r="BF23" s="30" t="s">
        <v>38</v>
      </c>
      <c r="BG23" s="86">
        <v>31</v>
      </c>
      <c r="BH23" s="38">
        <v>33</v>
      </c>
      <c r="BI23" s="4">
        <f t="shared" si="25"/>
        <v>64</v>
      </c>
      <c r="BJ23" s="125">
        <v>0</v>
      </c>
      <c r="BK23" s="95">
        <v>0</v>
      </c>
      <c r="BL23" s="31">
        <v>0</v>
      </c>
      <c r="BM23" s="125">
        <v>0</v>
      </c>
      <c r="BN23" s="95">
        <v>0</v>
      </c>
      <c r="BO23" s="8">
        <v>0</v>
      </c>
      <c r="BP23" s="6">
        <f t="shared" si="26"/>
        <v>31</v>
      </c>
      <c r="BQ23" s="6">
        <f t="shared" si="27"/>
        <v>33</v>
      </c>
      <c r="BR23" s="6">
        <f t="shared" si="28"/>
        <v>64</v>
      </c>
      <c r="BT23" s="30" t="s">
        <v>38</v>
      </c>
      <c r="BU23" s="86">
        <v>63</v>
      </c>
      <c r="BV23" s="38">
        <v>73</v>
      </c>
      <c r="BW23" s="4">
        <f t="shared" si="29"/>
        <v>136</v>
      </c>
      <c r="BX23" s="85">
        <v>0</v>
      </c>
      <c r="BY23" s="125">
        <v>0</v>
      </c>
      <c r="BZ23" s="31">
        <v>0</v>
      </c>
      <c r="CA23" s="125">
        <v>0</v>
      </c>
      <c r="CB23" s="95">
        <v>0</v>
      </c>
      <c r="CC23" s="8">
        <v>0</v>
      </c>
      <c r="CD23" s="6">
        <f t="shared" si="30"/>
        <v>63</v>
      </c>
      <c r="CE23" s="6">
        <f t="shared" si="31"/>
        <v>73</v>
      </c>
      <c r="CF23" s="6">
        <f t="shared" si="32"/>
        <v>136</v>
      </c>
      <c r="CH23" s="30" t="s">
        <v>38</v>
      </c>
      <c r="CI23" s="86">
        <v>36</v>
      </c>
      <c r="CJ23" s="38">
        <v>29</v>
      </c>
      <c r="CK23" s="4">
        <f t="shared" si="33"/>
        <v>65</v>
      </c>
      <c r="CL23" s="125">
        <v>0</v>
      </c>
      <c r="CM23" s="95">
        <v>0</v>
      </c>
      <c r="CN23" s="31">
        <v>0</v>
      </c>
      <c r="CO23" s="125">
        <v>0</v>
      </c>
      <c r="CP23" s="95">
        <v>0</v>
      </c>
      <c r="CQ23" s="8">
        <v>0</v>
      </c>
      <c r="CR23" s="6">
        <f t="shared" si="34"/>
        <v>36</v>
      </c>
      <c r="CS23" s="6">
        <f t="shared" si="35"/>
        <v>29</v>
      </c>
      <c r="CT23" s="6">
        <f t="shared" si="36"/>
        <v>65</v>
      </c>
    </row>
    <row r="24" spans="2:98" ht="21" x14ac:dyDescent="0.2">
      <c r="B24" s="30" t="s">
        <v>39</v>
      </c>
      <c r="C24" s="76">
        <f t="shared" si="7"/>
        <v>446</v>
      </c>
      <c r="D24" s="76">
        <f t="shared" si="8"/>
        <v>522</v>
      </c>
      <c r="E24" s="77">
        <f t="shared" si="9"/>
        <v>968</v>
      </c>
      <c r="F24" s="76">
        <v>0</v>
      </c>
      <c r="G24" s="76">
        <v>0</v>
      </c>
      <c r="H24" s="77">
        <v>0</v>
      </c>
      <c r="I24" s="76">
        <v>0</v>
      </c>
      <c r="J24" s="76">
        <v>0</v>
      </c>
      <c r="K24" s="77">
        <v>0</v>
      </c>
      <c r="L24" s="77">
        <f t="shared" si="10"/>
        <v>446</v>
      </c>
      <c r="M24" s="77">
        <f t="shared" si="11"/>
        <v>522</v>
      </c>
      <c r="N24" s="77">
        <f t="shared" si="12"/>
        <v>968</v>
      </c>
      <c r="P24" s="129" t="s">
        <v>39</v>
      </c>
      <c r="Q24" s="86">
        <v>179</v>
      </c>
      <c r="R24" s="38">
        <v>180</v>
      </c>
      <c r="S24" s="4">
        <f t="shared" si="13"/>
        <v>359</v>
      </c>
      <c r="T24" s="95">
        <v>0</v>
      </c>
      <c r="U24" s="95">
        <v>0</v>
      </c>
      <c r="V24" s="8">
        <v>0</v>
      </c>
      <c r="W24" s="95">
        <v>0</v>
      </c>
      <c r="X24" s="95">
        <v>0</v>
      </c>
      <c r="Y24" s="8">
        <v>0</v>
      </c>
      <c r="Z24" s="6">
        <f t="shared" si="14"/>
        <v>179</v>
      </c>
      <c r="AA24" s="6">
        <f t="shared" si="15"/>
        <v>180</v>
      </c>
      <c r="AB24" s="6">
        <f t="shared" si="16"/>
        <v>359</v>
      </c>
      <c r="AD24" s="129" t="s">
        <v>39</v>
      </c>
      <c r="AE24" s="86">
        <v>121</v>
      </c>
      <c r="AF24" s="38">
        <v>149</v>
      </c>
      <c r="AG24" s="4">
        <f t="shared" si="17"/>
        <v>270</v>
      </c>
      <c r="AH24" s="125">
        <v>0</v>
      </c>
      <c r="AI24" s="125">
        <v>0</v>
      </c>
      <c r="AJ24" s="8">
        <v>0</v>
      </c>
      <c r="AK24" s="125">
        <v>0</v>
      </c>
      <c r="AL24" s="95">
        <v>0</v>
      </c>
      <c r="AM24" s="8">
        <v>0</v>
      </c>
      <c r="AN24" s="6">
        <f t="shared" si="18"/>
        <v>121</v>
      </c>
      <c r="AO24" s="6">
        <f t="shared" si="19"/>
        <v>149</v>
      </c>
      <c r="AP24" s="6">
        <f t="shared" si="20"/>
        <v>270</v>
      </c>
      <c r="AR24" s="129" t="s">
        <v>39</v>
      </c>
      <c r="AS24" s="125">
        <v>58</v>
      </c>
      <c r="AT24" s="95">
        <v>94</v>
      </c>
      <c r="AU24" s="4">
        <f t="shared" si="21"/>
        <v>152</v>
      </c>
      <c r="AV24" s="125">
        <v>0</v>
      </c>
      <c r="AW24" s="95">
        <v>0</v>
      </c>
      <c r="AX24" s="8">
        <v>0</v>
      </c>
      <c r="AY24" s="86">
        <v>0</v>
      </c>
      <c r="AZ24" s="38">
        <v>0</v>
      </c>
      <c r="BA24" s="8">
        <v>0</v>
      </c>
      <c r="BB24" s="6">
        <f t="shared" si="22"/>
        <v>58</v>
      </c>
      <c r="BC24" s="6">
        <f t="shared" si="23"/>
        <v>94</v>
      </c>
      <c r="BD24" s="6">
        <f t="shared" si="24"/>
        <v>152</v>
      </c>
      <c r="BF24" s="30" t="s">
        <v>39</v>
      </c>
      <c r="BG24" s="86">
        <v>33</v>
      </c>
      <c r="BH24" s="38">
        <v>24</v>
      </c>
      <c r="BI24" s="4">
        <f t="shared" si="25"/>
        <v>57</v>
      </c>
      <c r="BJ24" s="125">
        <v>0</v>
      </c>
      <c r="BK24" s="95">
        <v>0</v>
      </c>
      <c r="BL24" s="31">
        <v>0</v>
      </c>
      <c r="BM24" s="125">
        <v>0</v>
      </c>
      <c r="BN24" s="95">
        <v>0</v>
      </c>
      <c r="BO24" s="8">
        <v>0</v>
      </c>
      <c r="BP24" s="6">
        <f t="shared" si="26"/>
        <v>33</v>
      </c>
      <c r="BQ24" s="6">
        <f t="shared" si="27"/>
        <v>24</v>
      </c>
      <c r="BR24" s="6">
        <f t="shared" si="28"/>
        <v>57</v>
      </c>
      <c r="BT24" s="30" t="s">
        <v>39</v>
      </c>
      <c r="BU24" s="86">
        <v>42</v>
      </c>
      <c r="BV24" s="38">
        <v>54</v>
      </c>
      <c r="BW24" s="4">
        <f t="shared" si="29"/>
        <v>96</v>
      </c>
      <c r="BX24" s="85">
        <v>0</v>
      </c>
      <c r="BY24" s="125">
        <v>0</v>
      </c>
      <c r="BZ24" s="31">
        <v>0</v>
      </c>
      <c r="CA24" s="125">
        <v>0</v>
      </c>
      <c r="CB24" s="95">
        <v>0</v>
      </c>
      <c r="CC24" s="8">
        <v>0</v>
      </c>
      <c r="CD24" s="6">
        <f t="shared" si="30"/>
        <v>42</v>
      </c>
      <c r="CE24" s="6">
        <f t="shared" si="31"/>
        <v>54</v>
      </c>
      <c r="CF24" s="6">
        <f t="shared" si="32"/>
        <v>96</v>
      </c>
      <c r="CH24" s="30" t="s">
        <v>39</v>
      </c>
      <c r="CI24" s="86">
        <v>13</v>
      </c>
      <c r="CJ24" s="38">
        <v>21</v>
      </c>
      <c r="CK24" s="4">
        <f t="shared" si="33"/>
        <v>34</v>
      </c>
      <c r="CL24" s="125">
        <v>0</v>
      </c>
      <c r="CM24" s="95">
        <v>0</v>
      </c>
      <c r="CN24" s="31">
        <v>0</v>
      </c>
      <c r="CO24" s="125">
        <v>0</v>
      </c>
      <c r="CP24" s="95">
        <v>0</v>
      </c>
      <c r="CQ24" s="8">
        <v>0</v>
      </c>
      <c r="CR24" s="6">
        <f t="shared" si="34"/>
        <v>13</v>
      </c>
      <c r="CS24" s="6">
        <f t="shared" si="35"/>
        <v>21</v>
      </c>
      <c r="CT24" s="6">
        <f t="shared" si="36"/>
        <v>34</v>
      </c>
    </row>
    <row r="25" spans="2:98" ht="21" x14ac:dyDescent="0.2">
      <c r="B25" s="30" t="s">
        <v>40</v>
      </c>
      <c r="C25" s="76">
        <f t="shared" si="7"/>
        <v>239</v>
      </c>
      <c r="D25" s="76">
        <f t="shared" si="8"/>
        <v>355</v>
      </c>
      <c r="E25" s="77">
        <f t="shared" si="9"/>
        <v>594</v>
      </c>
      <c r="F25" s="76">
        <v>0</v>
      </c>
      <c r="G25" s="76">
        <v>0</v>
      </c>
      <c r="H25" s="77">
        <v>0</v>
      </c>
      <c r="I25" s="76">
        <v>0</v>
      </c>
      <c r="J25" s="76">
        <v>0</v>
      </c>
      <c r="K25" s="77">
        <v>0</v>
      </c>
      <c r="L25" s="77">
        <f t="shared" si="10"/>
        <v>239</v>
      </c>
      <c r="M25" s="77">
        <f t="shared" si="11"/>
        <v>355</v>
      </c>
      <c r="N25" s="77">
        <f t="shared" si="12"/>
        <v>594</v>
      </c>
      <c r="P25" s="129" t="s">
        <v>40</v>
      </c>
      <c r="Q25" s="86">
        <v>78</v>
      </c>
      <c r="R25" s="38">
        <v>121</v>
      </c>
      <c r="S25" s="4">
        <f t="shared" si="13"/>
        <v>199</v>
      </c>
      <c r="T25" s="95">
        <v>0</v>
      </c>
      <c r="U25" s="95">
        <v>0</v>
      </c>
      <c r="V25" s="8">
        <v>0</v>
      </c>
      <c r="W25" s="95">
        <v>0</v>
      </c>
      <c r="X25" s="95">
        <v>0</v>
      </c>
      <c r="Y25" s="8">
        <v>0</v>
      </c>
      <c r="Z25" s="6">
        <f t="shared" si="14"/>
        <v>78</v>
      </c>
      <c r="AA25" s="6">
        <f t="shared" si="15"/>
        <v>121</v>
      </c>
      <c r="AB25" s="6">
        <f t="shared" si="16"/>
        <v>199</v>
      </c>
      <c r="AD25" s="129" t="s">
        <v>40</v>
      </c>
      <c r="AE25" s="86">
        <v>68</v>
      </c>
      <c r="AF25" s="38">
        <v>94</v>
      </c>
      <c r="AG25" s="4">
        <f t="shared" si="17"/>
        <v>162</v>
      </c>
      <c r="AH25" s="125">
        <v>0</v>
      </c>
      <c r="AI25" s="125">
        <v>0</v>
      </c>
      <c r="AJ25" s="8">
        <v>0</v>
      </c>
      <c r="AK25" s="125">
        <v>0</v>
      </c>
      <c r="AL25" s="95">
        <v>0</v>
      </c>
      <c r="AM25" s="8">
        <v>0</v>
      </c>
      <c r="AN25" s="6">
        <f t="shared" si="18"/>
        <v>68</v>
      </c>
      <c r="AO25" s="6">
        <f t="shared" si="19"/>
        <v>94</v>
      </c>
      <c r="AP25" s="6">
        <f t="shared" si="20"/>
        <v>162</v>
      </c>
      <c r="AR25" s="129" t="s">
        <v>40</v>
      </c>
      <c r="AS25" s="125">
        <v>52</v>
      </c>
      <c r="AT25" s="95">
        <v>75</v>
      </c>
      <c r="AU25" s="4">
        <f t="shared" si="21"/>
        <v>127</v>
      </c>
      <c r="AV25" s="125">
        <v>0</v>
      </c>
      <c r="AW25" s="95">
        <v>0</v>
      </c>
      <c r="AX25" s="8">
        <v>0</v>
      </c>
      <c r="AY25" s="86">
        <v>0</v>
      </c>
      <c r="AZ25" s="38">
        <v>0</v>
      </c>
      <c r="BA25" s="8">
        <v>0</v>
      </c>
      <c r="BB25" s="6">
        <f t="shared" si="22"/>
        <v>52</v>
      </c>
      <c r="BC25" s="6">
        <f t="shared" si="23"/>
        <v>75</v>
      </c>
      <c r="BD25" s="6">
        <f t="shared" si="24"/>
        <v>127</v>
      </c>
      <c r="BF25" s="30" t="s">
        <v>40</v>
      </c>
      <c r="BG25" s="86">
        <v>11</v>
      </c>
      <c r="BH25" s="38">
        <v>15</v>
      </c>
      <c r="BI25" s="4">
        <f t="shared" si="25"/>
        <v>26</v>
      </c>
      <c r="BJ25" s="125">
        <v>0</v>
      </c>
      <c r="BK25" s="95">
        <v>0</v>
      </c>
      <c r="BL25" s="31">
        <v>0</v>
      </c>
      <c r="BM25" s="125">
        <v>0</v>
      </c>
      <c r="BN25" s="95">
        <v>0</v>
      </c>
      <c r="BO25" s="8">
        <v>0</v>
      </c>
      <c r="BP25" s="6">
        <f t="shared" si="26"/>
        <v>11</v>
      </c>
      <c r="BQ25" s="6">
        <f t="shared" si="27"/>
        <v>15</v>
      </c>
      <c r="BR25" s="6">
        <f t="shared" si="28"/>
        <v>26</v>
      </c>
      <c r="BT25" s="30" t="s">
        <v>40</v>
      </c>
      <c r="BU25" s="86">
        <v>25</v>
      </c>
      <c r="BV25" s="38">
        <v>40</v>
      </c>
      <c r="BW25" s="4">
        <f t="shared" si="29"/>
        <v>65</v>
      </c>
      <c r="BX25" s="85">
        <v>0</v>
      </c>
      <c r="BY25" s="125">
        <v>0</v>
      </c>
      <c r="BZ25" s="31">
        <v>0</v>
      </c>
      <c r="CA25" s="125">
        <v>0</v>
      </c>
      <c r="CB25" s="95">
        <v>0</v>
      </c>
      <c r="CC25" s="8">
        <v>0</v>
      </c>
      <c r="CD25" s="6">
        <f t="shared" si="30"/>
        <v>25</v>
      </c>
      <c r="CE25" s="6">
        <f t="shared" si="31"/>
        <v>40</v>
      </c>
      <c r="CF25" s="6">
        <f t="shared" si="32"/>
        <v>65</v>
      </c>
      <c r="CH25" s="30" t="s">
        <v>40</v>
      </c>
      <c r="CI25" s="86">
        <v>5</v>
      </c>
      <c r="CJ25" s="38">
        <v>10</v>
      </c>
      <c r="CK25" s="4">
        <f t="shared" si="33"/>
        <v>15</v>
      </c>
      <c r="CL25" s="125">
        <v>0</v>
      </c>
      <c r="CM25" s="95">
        <v>0</v>
      </c>
      <c r="CN25" s="31">
        <v>0</v>
      </c>
      <c r="CO25" s="125">
        <v>0</v>
      </c>
      <c r="CP25" s="95">
        <v>0</v>
      </c>
      <c r="CQ25" s="8">
        <v>0</v>
      </c>
      <c r="CR25" s="6">
        <f t="shared" si="34"/>
        <v>5</v>
      </c>
      <c r="CS25" s="6">
        <f t="shared" si="35"/>
        <v>10</v>
      </c>
      <c r="CT25" s="6">
        <f t="shared" si="36"/>
        <v>15</v>
      </c>
    </row>
    <row r="26" spans="2:98" ht="21" x14ac:dyDescent="0.2">
      <c r="B26" s="30" t="s">
        <v>41</v>
      </c>
      <c r="C26" s="76">
        <f t="shared" si="7"/>
        <v>194</v>
      </c>
      <c r="D26" s="76">
        <f t="shared" si="8"/>
        <v>263</v>
      </c>
      <c r="E26" s="77">
        <f t="shared" si="9"/>
        <v>457</v>
      </c>
      <c r="F26" s="76">
        <v>0</v>
      </c>
      <c r="G26" s="76">
        <v>0</v>
      </c>
      <c r="H26" s="77">
        <v>0</v>
      </c>
      <c r="I26" s="76">
        <v>0</v>
      </c>
      <c r="J26" s="76">
        <v>0</v>
      </c>
      <c r="K26" s="77">
        <v>0</v>
      </c>
      <c r="L26" s="77">
        <f t="shared" si="10"/>
        <v>194</v>
      </c>
      <c r="M26" s="77">
        <f t="shared" si="11"/>
        <v>263</v>
      </c>
      <c r="N26" s="77">
        <f t="shared" si="12"/>
        <v>457</v>
      </c>
      <c r="P26" s="129" t="s">
        <v>41</v>
      </c>
      <c r="Q26" s="86">
        <v>68</v>
      </c>
      <c r="R26" s="38">
        <v>81</v>
      </c>
      <c r="S26" s="4">
        <f t="shared" si="13"/>
        <v>149</v>
      </c>
      <c r="T26" s="95">
        <v>0</v>
      </c>
      <c r="U26" s="95">
        <v>0</v>
      </c>
      <c r="V26" s="8">
        <v>0</v>
      </c>
      <c r="W26" s="95">
        <v>0</v>
      </c>
      <c r="X26" s="95">
        <v>0</v>
      </c>
      <c r="Y26" s="8">
        <v>0</v>
      </c>
      <c r="Z26" s="6">
        <f t="shared" si="14"/>
        <v>68</v>
      </c>
      <c r="AA26" s="6">
        <f t="shared" si="15"/>
        <v>81</v>
      </c>
      <c r="AB26" s="6">
        <f t="shared" si="16"/>
        <v>149</v>
      </c>
      <c r="AD26" s="129" t="s">
        <v>41</v>
      </c>
      <c r="AE26" s="86">
        <v>46</v>
      </c>
      <c r="AF26" s="38">
        <v>62</v>
      </c>
      <c r="AG26" s="4">
        <f t="shared" si="17"/>
        <v>108</v>
      </c>
      <c r="AH26" s="125">
        <v>0</v>
      </c>
      <c r="AI26" s="125">
        <v>0</v>
      </c>
      <c r="AJ26" s="8">
        <v>0</v>
      </c>
      <c r="AK26" s="125">
        <v>0</v>
      </c>
      <c r="AL26" s="95">
        <v>0</v>
      </c>
      <c r="AM26" s="8">
        <v>0</v>
      </c>
      <c r="AN26" s="6">
        <f t="shared" si="18"/>
        <v>46</v>
      </c>
      <c r="AO26" s="6">
        <f t="shared" si="19"/>
        <v>62</v>
      </c>
      <c r="AP26" s="6">
        <f t="shared" si="20"/>
        <v>108</v>
      </c>
      <c r="AR26" s="129" t="s">
        <v>41</v>
      </c>
      <c r="AS26" s="125">
        <v>35</v>
      </c>
      <c r="AT26" s="95">
        <v>69</v>
      </c>
      <c r="AU26" s="4">
        <f t="shared" si="21"/>
        <v>104</v>
      </c>
      <c r="AV26" s="125">
        <v>0</v>
      </c>
      <c r="AW26" s="95">
        <v>0</v>
      </c>
      <c r="AX26" s="8">
        <v>0</v>
      </c>
      <c r="AY26" s="86">
        <v>0</v>
      </c>
      <c r="AZ26" s="38">
        <v>0</v>
      </c>
      <c r="BA26" s="8">
        <v>0</v>
      </c>
      <c r="BB26" s="6">
        <f t="shared" si="22"/>
        <v>35</v>
      </c>
      <c r="BC26" s="6">
        <f t="shared" si="23"/>
        <v>69</v>
      </c>
      <c r="BD26" s="6">
        <f t="shared" si="24"/>
        <v>104</v>
      </c>
      <c r="BF26" s="30" t="s">
        <v>41</v>
      </c>
      <c r="BG26" s="86">
        <v>13</v>
      </c>
      <c r="BH26" s="38">
        <v>14</v>
      </c>
      <c r="BI26" s="4">
        <f t="shared" si="25"/>
        <v>27</v>
      </c>
      <c r="BJ26" s="125">
        <v>0</v>
      </c>
      <c r="BK26" s="95">
        <v>0</v>
      </c>
      <c r="BL26" s="31">
        <v>0</v>
      </c>
      <c r="BM26" s="125">
        <v>0</v>
      </c>
      <c r="BN26" s="95">
        <v>0</v>
      </c>
      <c r="BO26" s="8">
        <v>0</v>
      </c>
      <c r="BP26" s="6">
        <f t="shared" si="26"/>
        <v>13</v>
      </c>
      <c r="BQ26" s="6">
        <f t="shared" si="27"/>
        <v>14</v>
      </c>
      <c r="BR26" s="6">
        <f t="shared" si="28"/>
        <v>27</v>
      </c>
      <c r="BT26" s="30" t="s">
        <v>41</v>
      </c>
      <c r="BU26" s="86">
        <v>23</v>
      </c>
      <c r="BV26" s="38">
        <v>26</v>
      </c>
      <c r="BW26" s="4">
        <f t="shared" si="29"/>
        <v>49</v>
      </c>
      <c r="BX26" s="85">
        <v>0</v>
      </c>
      <c r="BY26" s="125">
        <v>0</v>
      </c>
      <c r="BZ26" s="31">
        <v>0</v>
      </c>
      <c r="CA26" s="125">
        <v>0</v>
      </c>
      <c r="CB26" s="95">
        <v>0</v>
      </c>
      <c r="CC26" s="8">
        <v>0</v>
      </c>
      <c r="CD26" s="6">
        <f t="shared" si="30"/>
        <v>23</v>
      </c>
      <c r="CE26" s="6">
        <f t="shared" si="31"/>
        <v>26</v>
      </c>
      <c r="CF26" s="6">
        <f t="shared" si="32"/>
        <v>49</v>
      </c>
      <c r="CH26" s="30" t="s">
        <v>41</v>
      </c>
      <c r="CI26" s="86">
        <v>9</v>
      </c>
      <c r="CJ26" s="38">
        <v>11</v>
      </c>
      <c r="CK26" s="4">
        <f t="shared" si="33"/>
        <v>20</v>
      </c>
      <c r="CL26" s="125">
        <v>0</v>
      </c>
      <c r="CM26" s="95">
        <v>0</v>
      </c>
      <c r="CN26" s="31">
        <v>0</v>
      </c>
      <c r="CO26" s="125">
        <v>0</v>
      </c>
      <c r="CP26" s="95">
        <v>0</v>
      </c>
      <c r="CQ26" s="8">
        <v>0</v>
      </c>
      <c r="CR26" s="6">
        <f t="shared" si="34"/>
        <v>9</v>
      </c>
      <c r="CS26" s="6">
        <f t="shared" si="35"/>
        <v>11</v>
      </c>
      <c r="CT26" s="6">
        <f t="shared" si="36"/>
        <v>20</v>
      </c>
    </row>
    <row r="27" spans="2:98" ht="21.75" thickBot="1" x14ac:dyDescent="0.25">
      <c r="B27" s="248" t="s">
        <v>42</v>
      </c>
      <c r="C27" s="76">
        <f t="shared" si="7"/>
        <v>284</v>
      </c>
      <c r="D27" s="76">
        <f t="shared" si="8"/>
        <v>306</v>
      </c>
      <c r="E27" s="77">
        <f t="shared" si="9"/>
        <v>590</v>
      </c>
      <c r="F27" s="76">
        <v>0</v>
      </c>
      <c r="G27" s="76">
        <v>0</v>
      </c>
      <c r="H27" s="77">
        <v>0</v>
      </c>
      <c r="I27" s="76">
        <v>0</v>
      </c>
      <c r="J27" s="76">
        <v>0</v>
      </c>
      <c r="K27" s="77">
        <v>0</v>
      </c>
      <c r="L27" s="77">
        <f t="shared" si="10"/>
        <v>284</v>
      </c>
      <c r="M27" s="77">
        <f t="shared" si="11"/>
        <v>306</v>
      </c>
      <c r="N27" s="77">
        <f t="shared" si="12"/>
        <v>590</v>
      </c>
      <c r="P27" s="247" t="s">
        <v>42</v>
      </c>
      <c r="Q27" s="92">
        <v>94</v>
      </c>
      <c r="R27" s="91">
        <v>93</v>
      </c>
      <c r="S27" s="4">
        <f t="shared" si="13"/>
        <v>187</v>
      </c>
      <c r="T27" s="95">
        <v>0</v>
      </c>
      <c r="U27" s="95">
        <v>0</v>
      </c>
      <c r="V27" s="19">
        <v>0</v>
      </c>
      <c r="W27" s="95">
        <v>0</v>
      </c>
      <c r="X27" s="95">
        <v>0</v>
      </c>
      <c r="Y27" s="19">
        <v>0</v>
      </c>
      <c r="Z27" s="6">
        <f t="shared" si="14"/>
        <v>94</v>
      </c>
      <c r="AA27" s="6">
        <f t="shared" si="15"/>
        <v>93</v>
      </c>
      <c r="AB27" s="6">
        <f t="shared" si="16"/>
        <v>187</v>
      </c>
      <c r="AD27" s="247" t="s">
        <v>42</v>
      </c>
      <c r="AE27" s="92">
        <v>82</v>
      </c>
      <c r="AF27" s="91">
        <v>98</v>
      </c>
      <c r="AG27" s="4">
        <f t="shared" si="17"/>
        <v>180</v>
      </c>
      <c r="AH27" s="125">
        <v>0</v>
      </c>
      <c r="AI27" s="125">
        <v>0</v>
      </c>
      <c r="AJ27" s="130">
        <v>0</v>
      </c>
      <c r="AK27" s="125">
        <v>0</v>
      </c>
      <c r="AL27" s="95">
        <v>0</v>
      </c>
      <c r="AM27" s="19">
        <v>0</v>
      </c>
      <c r="AN27" s="6">
        <f t="shared" si="18"/>
        <v>82</v>
      </c>
      <c r="AO27" s="6">
        <f t="shared" si="19"/>
        <v>98</v>
      </c>
      <c r="AP27" s="6">
        <f t="shared" si="20"/>
        <v>180</v>
      </c>
      <c r="AR27" s="247" t="s">
        <v>42</v>
      </c>
      <c r="AS27" s="125">
        <v>67</v>
      </c>
      <c r="AT27" s="95">
        <v>74</v>
      </c>
      <c r="AU27" s="4">
        <f t="shared" si="21"/>
        <v>141</v>
      </c>
      <c r="AV27" s="125">
        <v>0</v>
      </c>
      <c r="AW27" s="95">
        <v>0</v>
      </c>
      <c r="AX27" s="19">
        <v>0</v>
      </c>
      <c r="AY27" s="92">
        <v>0</v>
      </c>
      <c r="AZ27" s="91">
        <v>0</v>
      </c>
      <c r="BA27" s="19">
        <v>0</v>
      </c>
      <c r="BB27" s="6">
        <f t="shared" si="22"/>
        <v>67</v>
      </c>
      <c r="BC27" s="6">
        <f t="shared" si="23"/>
        <v>74</v>
      </c>
      <c r="BD27" s="6">
        <f t="shared" si="24"/>
        <v>141</v>
      </c>
      <c r="BF27" s="248" t="s">
        <v>42</v>
      </c>
      <c r="BG27" s="92">
        <v>13</v>
      </c>
      <c r="BH27" s="91">
        <v>7</v>
      </c>
      <c r="BI27" s="4">
        <f t="shared" si="25"/>
        <v>20</v>
      </c>
      <c r="BJ27" s="125">
        <v>0</v>
      </c>
      <c r="BK27" s="95">
        <v>0</v>
      </c>
      <c r="BL27" s="17">
        <v>0</v>
      </c>
      <c r="BM27" s="125">
        <v>0</v>
      </c>
      <c r="BN27" s="95">
        <v>0</v>
      </c>
      <c r="BO27" s="19">
        <v>0</v>
      </c>
      <c r="BP27" s="6">
        <f t="shared" si="26"/>
        <v>13</v>
      </c>
      <c r="BQ27" s="6">
        <f t="shared" si="27"/>
        <v>7</v>
      </c>
      <c r="BR27" s="6">
        <f t="shared" si="28"/>
        <v>20</v>
      </c>
      <c r="BT27" s="248" t="s">
        <v>42</v>
      </c>
      <c r="BU27" s="92">
        <v>21</v>
      </c>
      <c r="BV27" s="91">
        <v>28</v>
      </c>
      <c r="BW27" s="4">
        <f t="shared" si="29"/>
        <v>49</v>
      </c>
      <c r="BX27" s="90">
        <v>0</v>
      </c>
      <c r="BY27" s="125">
        <v>0</v>
      </c>
      <c r="BZ27" s="17">
        <v>0</v>
      </c>
      <c r="CA27" s="125">
        <v>0</v>
      </c>
      <c r="CB27" s="95">
        <v>0</v>
      </c>
      <c r="CC27" s="19">
        <v>0</v>
      </c>
      <c r="CD27" s="6">
        <f t="shared" si="30"/>
        <v>21</v>
      </c>
      <c r="CE27" s="6">
        <f t="shared" si="31"/>
        <v>28</v>
      </c>
      <c r="CF27" s="6">
        <f t="shared" si="32"/>
        <v>49</v>
      </c>
      <c r="CH27" s="248" t="s">
        <v>42</v>
      </c>
      <c r="CI27" s="92">
        <v>7</v>
      </c>
      <c r="CJ27" s="91">
        <v>6</v>
      </c>
      <c r="CK27" s="4">
        <f t="shared" si="33"/>
        <v>13</v>
      </c>
      <c r="CL27" s="125">
        <v>0</v>
      </c>
      <c r="CM27" s="95">
        <v>0</v>
      </c>
      <c r="CN27" s="17">
        <v>0</v>
      </c>
      <c r="CO27" s="125">
        <v>0</v>
      </c>
      <c r="CP27" s="95">
        <v>0</v>
      </c>
      <c r="CQ27" s="19">
        <v>0</v>
      </c>
      <c r="CR27" s="6">
        <f t="shared" si="34"/>
        <v>7</v>
      </c>
      <c r="CS27" s="6">
        <f t="shared" si="35"/>
        <v>6</v>
      </c>
      <c r="CT27" s="6">
        <f t="shared" si="36"/>
        <v>13</v>
      </c>
    </row>
    <row r="28" spans="2:98" ht="21.75" thickBot="1" x14ac:dyDescent="0.25">
      <c r="B28" s="16" t="s">
        <v>11</v>
      </c>
      <c r="C28" s="289">
        <f>SUM(C6:C27)</f>
        <v>18966</v>
      </c>
      <c r="D28" s="77">
        <f t="shared" si="8"/>
        <v>18379</v>
      </c>
      <c r="E28" s="77">
        <f>D28+C28</f>
        <v>37345</v>
      </c>
      <c r="F28" s="76">
        <v>0</v>
      </c>
      <c r="G28" s="76">
        <v>0</v>
      </c>
      <c r="H28" s="77">
        <v>0</v>
      </c>
      <c r="I28" s="76">
        <v>0</v>
      </c>
      <c r="J28" s="76">
        <v>0</v>
      </c>
      <c r="K28" s="77">
        <v>0</v>
      </c>
      <c r="L28" s="77">
        <f t="shared" si="10"/>
        <v>18966</v>
      </c>
      <c r="M28" s="77">
        <f t="shared" si="11"/>
        <v>18379</v>
      </c>
      <c r="N28" s="77">
        <f>E28+H28+K28</f>
        <v>37345</v>
      </c>
      <c r="P28" s="110" t="s">
        <v>11</v>
      </c>
      <c r="Q28" s="131">
        <f>SUM(Q6:Q27)</f>
        <v>4908</v>
      </c>
      <c r="R28" s="10">
        <f t="shared" ref="R28:AB28" si="37">SUM(R6:R27)</f>
        <v>4890</v>
      </c>
      <c r="S28" s="11">
        <f>SUM(S6:S27)</f>
        <v>9798</v>
      </c>
      <c r="T28" s="12">
        <f t="shared" si="37"/>
        <v>0</v>
      </c>
      <c r="U28" s="10">
        <f t="shared" si="37"/>
        <v>0</v>
      </c>
      <c r="V28" s="11">
        <f t="shared" si="37"/>
        <v>0</v>
      </c>
      <c r="W28" s="131">
        <f>SUM(W6:W27)</f>
        <v>0</v>
      </c>
      <c r="X28" s="10">
        <f t="shared" si="37"/>
        <v>0</v>
      </c>
      <c r="Y28" s="11">
        <f>SUM(Y6:Y27)</f>
        <v>0</v>
      </c>
      <c r="Z28" s="12">
        <f t="shared" si="37"/>
        <v>4908</v>
      </c>
      <c r="AA28" s="10">
        <f t="shared" si="37"/>
        <v>4890</v>
      </c>
      <c r="AB28" s="11">
        <f t="shared" si="37"/>
        <v>9798</v>
      </c>
      <c r="AD28" s="110" t="s">
        <v>11</v>
      </c>
      <c r="AE28" s="131">
        <f>SUM(AE6:AE27)</f>
        <v>3989</v>
      </c>
      <c r="AF28" s="131">
        <f>SUM(AF6:AF27)</f>
        <v>3875</v>
      </c>
      <c r="AG28" s="4">
        <f t="shared" si="17"/>
        <v>7864</v>
      </c>
      <c r="AH28" s="12">
        <v>0</v>
      </c>
      <c r="AI28" s="10">
        <v>0</v>
      </c>
      <c r="AJ28" s="24">
        <v>0</v>
      </c>
      <c r="AK28" s="12">
        <v>0</v>
      </c>
      <c r="AL28" s="10">
        <v>0</v>
      </c>
      <c r="AM28" s="11">
        <v>0</v>
      </c>
      <c r="AN28" s="6">
        <f t="shared" si="18"/>
        <v>3989</v>
      </c>
      <c r="AO28" s="6">
        <f t="shared" si="19"/>
        <v>3875</v>
      </c>
      <c r="AP28" s="6">
        <f t="shared" si="20"/>
        <v>7864</v>
      </c>
      <c r="AR28" s="110" t="s">
        <v>11</v>
      </c>
      <c r="AS28" s="131">
        <f>SUM(AS6:AS27)</f>
        <v>3382</v>
      </c>
      <c r="AT28" s="131">
        <f>SUM(AT6:AT27)</f>
        <v>3437</v>
      </c>
      <c r="AU28" s="4">
        <f t="shared" si="21"/>
        <v>6819</v>
      </c>
      <c r="AV28" s="12">
        <v>0</v>
      </c>
      <c r="AW28" s="10">
        <v>0</v>
      </c>
      <c r="AX28" s="11">
        <v>0</v>
      </c>
      <c r="AY28" s="131">
        <v>0</v>
      </c>
      <c r="AZ28" s="10">
        <v>0</v>
      </c>
      <c r="BA28" s="11">
        <v>0</v>
      </c>
      <c r="BB28" s="6">
        <f t="shared" si="22"/>
        <v>3382</v>
      </c>
      <c r="BC28" s="6">
        <f t="shared" si="23"/>
        <v>3437</v>
      </c>
      <c r="BD28" s="6">
        <f t="shared" si="24"/>
        <v>6819</v>
      </c>
      <c r="BF28" s="16" t="s">
        <v>11</v>
      </c>
      <c r="BG28" s="12">
        <f>SUM(BG6:BG27)</f>
        <v>1780</v>
      </c>
      <c r="BH28" s="12">
        <f>SUM(BH6:BH27)</f>
        <v>1594</v>
      </c>
      <c r="BI28" s="4">
        <f t="shared" si="25"/>
        <v>3374</v>
      </c>
      <c r="BJ28" s="12">
        <v>0</v>
      </c>
      <c r="BK28" s="10">
        <v>0</v>
      </c>
      <c r="BL28" s="24">
        <v>0</v>
      </c>
      <c r="BM28" s="12">
        <v>0</v>
      </c>
      <c r="BN28" s="10">
        <v>0</v>
      </c>
      <c r="BO28" s="11">
        <v>0</v>
      </c>
      <c r="BP28" s="6">
        <f t="shared" si="26"/>
        <v>1780</v>
      </c>
      <c r="BQ28" s="6">
        <f t="shared" si="27"/>
        <v>1594</v>
      </c>
      <c r="BR28" s="6">
        <f t="shared" si="28"/>
        <v>3374</v>
      </c>
      <c r="BT28" s="16" t="s">
        <v>11</v>
      </c>
      <c r="BU28" s="12">
        <f>SUM(BU6:BU27)</f>
        <v>3167</v>
      </c>
      <c r="BV28" s="12">
        <f>SUM(BV6:BV27)</f>
        <v>3068</v>
      </c>
      <c r="BW28" s="4">
        <f t="shared" si="29"/>
        <v>6235</v>
      </c>
      <c r="BX28" s="12">
        <v>0</v>
      </c>
      <c r="BY28" s="10">
        <v>0</v>
      </c>
      <c r="BZ28" s="24">
        <v>0</v>
      </c>
      <c r="CA28" s="12">
        <v>0</v>
      </c>
      <c r="CB28" s="10">
        <v>0</v>
      </c>
      <c r="CC28" s="11">
        <v>0</v>
      </c>
      <c r="CD28" s="6">
        <f t="shared" si="30"/>
        <v>3167</v>
      </c>
      <c r="CE28" s="6">
        <f t="shared" si="31"/>
        <v>3068</v>
      </c>
      <c r="CF28" s="6">
        <f t="shared" si="32"/>
        <v>6235</v>
      </c>
      <c r="CH28" s="16" t="s">
        <v>11</v>
      </c>
      <c r="CI28" s="12">
        <f>SUM(CI6:CI27)</f>
        <v>1740</v>
      </c>
      <c r="CJ28" s="12">
        <f>SUM(CJ6:CJ27)</f>
        <v>1515</v>
      </c>
      <c r="CK28" s="4">
        <f t="shared" si="33"/>
        <v>3255</v>
      </c>
      <c r="CL28" s="12">
        <v>0</v>
      </c>
      <c r="CM28" s="10">
        <v>0</v>
      </c>
      <c r="CN28" s="24">
        <v>0</v>
      </c>
      <c r="CO28" s="12">
        <v>0</v>
      </c>
      <c r="CP28" s="10">
        <v>0</v>
      </c>
      <c r="CQ28" s="11">
        <v>0</v>
      </c>
      <c r="CR28" s="6">
        <f t="shared" si="34"/>
        <v>1740</v>
      </c>
      <c r="CS28" s="6">
        <f t="shared" si="35"/>
        <v>1515</v>
      </c>
      <c r="CT28" s="6">
        <f t="shared" si="36"/>
        <v>3255</v>
      </c>
    </row>
    <row r="32" spans="2:98" ht="21" x14ac:dyDescent="0.2">
      <c r="C32" s="132"/>
      <c r="D32" s="132"/>
    </row>
    <row r="33" spans="3:18" ht="21" x14ac:dyDescent="0.2">
      <c r="C33" s="132"/>
      <c r="D33" s="132"/>
    </row>
    <row r="34" spans="3:18" ht="21" x14ac:dyDescent="0.2">
      <c r="C34" s="132"/>
      <c r="D34" s="132"/>
    </row>
    <row r="35" spans="3:18" ht="21" x14ac:dyDescent="0.2">
      <c r="C35" s="132"/>
      <c r="D35" s="132"/>
    </row>
    <row r="36" spans="3:18" ht="21" x14ac:dyDescent="0.2">
      <c r="C36" s="132"/>
      <c r="D36" s="132"/>
    </row>
    <row r="37" spans="3:18" ht="21" x14ac:dyDescent="0.2">
      <c r="C37" s="132"/>
      <c r="D37" s="132"/>
    </row>
    <row r="38" spans="3:18" ht="21" x14ac:dyDescent="0.2">
      <c r="C38" s="132"/>
      <c r="D38" s="132"/>
    </row>
    <row r="39" spans="3:18" ht="21" x14ac:dyDescent="0.2">
      <c r="C39" s="132"/>
      <c r="D39" s="132"/>
      <c r="R39" s="249" t="s">
        <v>183</v>
      </c>
    </row>
    <row r="40" spans="3:18" ht="21" x14ac:dyDescent="0.2">
      <c r="C40" s="132"/>
      <c r="D40" s="132"/>
    </row>
    <row r="41" spans="3:18" ht="21" x14ac:dyDescent="0.2">
      <c r="C41" s="132"/>
      <c r="D41" s="132"/>
    </row>
    <row r="42" spans="3:18" ht="21" x14ac:dyDescent="0.2">
      <c r="C42" s="132"/>
      <c r="D42" s="132"/>
    </row>
    <row r="43" spans="3:18" ht="21" x14ac:dyDescent="0.2">
      <c r="C43" s="132"/>
      <c r="D43" s="132"/>
    </row>
    <row r="44" spans="3:18" ht="21" x14ac:dyDescent="0.2">
      <c r="C44" s="132"/>
      <c r="D44" s="132"/>
    </row>
    <row r="45" spans="3:18" ht="21" x14ac:dyDescent="0.2">
      <c r="C45" s="132"/>
      <c r="D45" s="132"/>
    </row>
    <row r="46" spans="3:18" ht="21" x14ac:dyDescent="0.2">
      <c r="C46" s="132"/>
      <c r="D46" s="132"/>
    </row>
    <row r="47" spans="3:18" ht="21" x14ac:dyDescent="0.2">
      <c r="C47" s="132"/>
      <c r="D47" s="132"/>
    </row>
    <row r="48" spans="3:18" ht="21" x14ac:dyDescent="0.2">
      <c r="C48" s="132"/>
      <c r="D48" s="132"/>
    </row>
    <row r="49" spans="3:4" ht="21" x14ac:dyDescent="0.2">
      <c r="C49" s="132"/>
      <c r="D49" s="132"/>
    </row>
    <row r="50" spans="3:4" ht="21" x14ac:dyDescent="0.2">
      <c r="C50" s="132"/>
      <c r="D50" s="132"/>
    </row>
    <row r="51" spans="3:4" ht="21" x14ac:dyDescent="0.2">
      <c r="C51" s="132"/>
      <c r="D51" s="132"/>
    </row>
    <row r="52" spans="3:4" ht="21" x14ac:dyDescent="0.2">
      <c r="C52" s="132"/>
      <c r="D52" s="132"/>
    </row>
    <row r="53" spans="3:4" ht="21" x14ac:dyDescent="0.2">
      <c r="C53" s="132"/>
      <c r="D53" s="132"/>
    </row>
  </sheetData>
  <mergeCells count="84">
    <mergeCell ref="CH2:CT2"/>
    <mergeCell ref="B3:N3"/>
    <mergeCell ref="P3:AB3"/>
    <mergeCell ref="AD3:AP3"/>
    <mergeCell ref="AR3:BD3"/>
    <mergeCell ref="BF3:BR3"/>
    <mergeCell ref="BT3:CF3"/>
    <mergeCell ref="CH3:CT3"/>
    <mergeCell ref="B2:N2"/>
    <mergeCell ref="P2:AB2"/>
    <mergeCell ref="AD2:AP2"/>
    <mergeCell ref="AR2:BD2"/>
    <mergeCell ref="BF2:BR2"/>
    <mergeCell ref="BT2:CF2"/>
    <mergeCell ref="Q4:R4"/>
    <mergeCell ref="B4:B5"/>
    <mergeCell ref="C4:D4"/>
    <mergeCell ref="E4:E5"/>
    <mergeCell ref="F4:G4"/>
    <mergeCell ref="H4:H5"/>
    <mergeCell ref="I4:J4"/>
    <mergeCell ref="K4:K5"/>
    <mergeCell ref="L4:L5"/>
    <mergeCell ref="M4:M5"/>
    <mergeCell ref="N4:N5"/>
    <mergeCell ref="P4:P5"/>
    <mergeCell ref="AH4:AI4"/>
    <mergeCell ref="S4:S5"/>
    <mergeCell ref="T4:U4"/>
    <mergeCell ref="V4:V5"/>
    <mergeCell ref="W4:X4"/>
    <mergeCell ref="Y4:Y5"/>
    <mergeCell ref="Z4:Z5"/>
    <mergeCell ref="AA4:AA5"/>
    <mergeCell ref="AB4:AB5"/>
    <mergeCell ref="AD4:AD5"/>
    <mergeCell ref="AE4:AF4"/>
    <mergeCell ref="AG4:AG5"/>
    <mergeCell ref="AY4:AZ4"/>
    <mergeCell ref="AJ4:AJ5"/>
    <mergeCell ref="AK4:AL4"/>
    <mergeCell ref="AM4:AM5"/>
    <mergeCell ref="AN4:AN5"/>
    <mergeCell ref="AO4:AO5"/>
    <mergeCell ref="AP4:AP5"/>
    <mergeCell ref="AR4:AR5"/>
    <mergeCell ref="AS4:AT4"/>
    <mergeCell ref="AU4:AU5"/>
    <mergeCell ref="AV4:AW4"/>
    <mergeCell ref="AX4:AX5"/>
    <mergeCell ref="BP4:BP5"/>
    <mergeCell ref="BA4:BA5"/>
    <mergeCell ref="BB4:BB5"/>
    <mergeCell ref="BC4:BC5"/>
    <mergeCell ref="BD4:BD5"/>
    <mergeCell ref="BF4:BF5"/>
    <mergeCell ref="BG4:BH4"/>
    <mergeCell ref="BI4:BI5"/>
    <mergeCell ref="BJ4:BK4"/>
    <mergeCell ref="BL4:BL5"/>
    <mergeCell ref="BM4:BN4"/>
    <mergeCell ref="BO4:BO5"/>
    <mergeCell ref="CF4:CF5"/>
    <mergeCell ref="BQ4:BQ5"/>
    <mergeCell ref="BR4:BR5"/>
    <mergeCell ref="BT4:BT5"/>
    <mergeCell ref="BU4:BV4"/>
    <mergeCell ref="BW4:BW5"/>
    <mergeCell ref="BX4:BY4"/>
    <mergeCell ref="BZ4:BZ5"/>
    <mergeCell ref="CA4:CB4"/>
    <mergeCell ref="CC4:CC5"/>
    <mergeCell ref="CD4:CD5"/>
    <mergeCell ref="CE4:CE5"/>
    <mergeCell ref="CQ4:CQ5"/>
    <mergeCell ref="CR4:CR5"/>
    <mergeCell ref="CS4:CS5"/>
    <mergeCell ref="CT4:CT5"/>
    <mergeCell ref="CH4:CH5"/>
    <mergeCell ref="CI4:CJ4"/>
    <mergeCell ref="CK4:CK5"/>
    <mergeCell ref="CL4:CM4"/>
    <mergeCell ref="CN4:CN5"/>
    <mergeCell ref="CO4:CP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EJ53"/>
  <sheetViews>
    <sheetView rightToLeft="1" topLeftCell="A7" zoomScale="80" zoomScaleNormal="80" workbookViewId="0">
      <selection activeCell="M36" sqref="M36"/>
    </sheetView>
  </sheetViews>
  <sheetFormatPr defaultRowHeight="14.25" x14ac:dyDescent="0.2"/>
  <cols>
    <col min="1" max="1" width="9" style="249"/>
    <col min="2" max="2" width="12.375" style="249" customWidth="1"/>
    <col min="3" max="3" width="9.125" style="249" customWidth="1"/>
    <col min="4" max="8" width="9" style="249"/>
    <col min="9" max="11" width="9.125" style="249" customWidth="1"/>
    <col min="12" max="15" width="9" style="249"/>
    <col min="16" max="16" width="11.75" style="249" customWidth="1"/>
    <col min="17" max="29" width="9" style="249"/>
    <col min="30" max="30" width="12.625" style="249" customWidth="1"/>
    <col min="31" max="43" width="9" style="249"/>
    <col min="44" max="44" width="12.25" style="249" customWidth="1"/>
    <col min="45" max="57" width="9" style="249"/>
    <col min="58" max="58" width="11.75" style="249" customWidth="1"/>
    <col min="59" max="71" width="9" style="249"/>
    <col min="72" max="72" width="12.25" style="249" customWidth="1"/>
    <col min="73" max="85" width="9" style="249"/>
    <col min="86" max="86" width="11.625" style="249" customWidth="1"/>
    <col min="87" max="98" width="9" style="249"/>
    <col min="99" max="99" width="7" style="249" customWidth="1"/>
    <col min="100" max="100" width="15.25" style="249" customWidth="1"/>
    <col min="101" max="109" width="9" style="249"/>
    <col min="110" max="110" width="9" style="249" customWidth="1"/>
    <col min="111" max="113" width="9" style="249"/>
    <col min="114" max="114" width="15.25" style="249" customWidth="1"/>
    <col min="115" max="127" width="9" style="249"/>
    <col min="128" max="128" width="13.125" style="249" customWidth="1"/>
    <col min="129" max="16384" width="9" style="249"/>
  </cols>
  <sheetData>
    <row r="1" spans="2:140" ht="24" customHeight="1" thickBot="1" x14ac:dyDescent="0.25"/>
    <row r="2" spans="2:140" ht="21" x14ac:dyDescent="0.2">
      <c r="B2" s="306" t="s">
        <v>121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8"/>
      <c r="P2" s="363" t="s">
        <v>123</v>
      </c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14"/>
      <c r="AD2" s="363" t="s">
        <v>125</v>
      </c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14"/>
      <c r="AR2" s="363" t="s">
        <v>130</v>
      </c>
      <c r="AS2" s="365"/>
      <c r="AT2" s="365"/>
      <c r="AU2" s="365"/>
      <c r="AV2" s="365"/>
      <c r="AW2" s="365"/>
      <c r="AX2" s="365"/>
      <c r="AY2" s="365"/>
      <c r="AZ2" s="365"/>
      <c r="BA2" s="365"/>
      <c r="BB2" s="365"/>
      <c r="BC2" s="365"/>
      <c r="BD2" s="314"/>
      <c r="BF2" s="363" t="s">
        <v>131</v>
      </c>
      <c r="BG2" s="365"/>
      <c r="BH2" s="365"/>
      <c r="BI2" s="365"/>
      <c r="BJ2" s="365"/>
      <c r="BK2" s="365"/>
      <c r="BL2" s="365"/>
      <c r="BM2" s="365"/>
      <c r="BN2" s="365"/>
      <c r="BO2" s="365"/>
      <c r="BP2" s="365"/>
      <c r="BQ2" s="365"/>
      <c r="BR2" s="314"/>
      <c r="BT2" s="363" t="s">
        <v>132</v>
      </c>
      <c r="BU2" s="365"/>
      <c r="BV2" s="365"/>
      <c r="BW2" s="365"/>
      <c r="BX2" s="365"/>
      <c r="BY2" s="365"/>
      <c r="BZ2" s="365"/>
      <c r="CA2" s="365"/>
      <c r="CB2" s="365"/>
      <c r="CC2" s="365"/>
      <c r="CD2" s="365"/>
      <c r="CE2" s="365"/>
      <c r="CF2" s="314"/>
      <c r="CH2" s="363" t="s">
        <v>133</v>
      </c>
      <c r="CI2" s="365"/>
      <c r="CJ2" s="365"/>
      <c r="CK2" s="365"/>
      <c r="CL2" s="365"/>
      <c r="CM2" s="365"/>
      <c r="CN2" s="365"/>
      <c r="CO2" s="365"/>
      <c r="CP2" s="365"/>
      <c r="CQ2" s="365"/>
      <c r="CR2" s="365"/>
      <c r="CS2" s="365"/>
      <c r="CT2" s="314"/>
      <c r="CV2" s="363" t="s">
        <v>134</v>
      </c>
      <c r="CW2" s="365"/>
      <c r="CX2" s="365"/>
      <c r="CY2" s="365"/>
      <c r="CZ2" s="365"/>
      <c r="DA2" s="365"/>
      <c r="DB2" s="365"/>
      <c r="DC2" s="365"/>
      <c r="DD2" s="365"/>
      <c r="DE2" s="365"/>
      <c r="DF2" s="365"/>
      <c r="DG2" s="365"/>
      <c r="DH2" s="314"/>
      <c r="DJ2" s="363" t="s">
        <v>135</v>
      </c>
      <c r="DK2" s="365"/>
      <c r="DL2" s="365"/>
      <c r="DM2" s="365"/>
      <c r="DN2" s="365"/>
      <c r="DO2" s="365"/>
      <c r="DP2" s="365"/>
      <c r="DQ2" s="365"/>
      <c r="DR2" s="365"/>
      <c r="DS2" s="365"/>
      <c r="DT2" s="365"/>
      <c r="DU2" s="365"/>
      <c r="DV2" s="314"/>
      <c r="DX2" s="363" t="s">
        <v>136</v>
      </c>
      <c r="DY2" s="365"/>
      <c r="DZ2" s="365"/>
      <c r="EA2" s="365"/>
      <c r="EB2" s="365"/>
      <c r="EC2" s="365"/>
      <c r="ED2" s="365"/>
      <c r="EE2" s="365"/>
      <c r="EF2" s="365"/>
      <c r="EG2" s="365"/>
      <c r="EH2" s="365"/>
      <c r="EI2" s="365"/>
      <c r="EJ2" s="314"/>
    </row>
    <row r="3" spans="2:140" ht="21.75" thickBot="1" x14ac:dyDescent="0.25">
      <c r="B3" s="309" t="s">
        <v>57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1"/>
      <c r="P3" s="319" t="s">
        <v>57</v>
      </c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1"/>
      <c r="AD3" s="319" t="s">
        <v>57</v>
      </c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1"/>
      <c r="AR3" s="319" t="s">
        <v>57</v>
      </c>
      <c r="AS3" s="320"/>
      <c r="AT3" s="320"/>
      <c r="AU3" s="320"/>
      <c r="AV3" s="320"/>
      <c r="AW3" s="320"/>
      <c r="AX3" s="320"/>
      <c r="AY3" s="320"/>
      <c r="AZ3" s="320"/>
      <c r="BA3" s="320"/>
      <c r="BB3" s="320"/>
      <c r="BC3" s="320"/>
      <c r="BD3" s="321"/>
      <c r="BF3" s="319" t="s">
        <v>84</v>
      </c>
      <c r="BG3" s="320"/>
      <c r="BH3" s="320"/>
      <c r="BI3" s="320"/>
      <c r="BJ3" s="320"/>
      <c r="BK3" s="320"/>
      <c r="BL3" s="320"/>
      <c r="BM3" s="320"/>
      <c r="BN3" s="320"/>
      <c r="BO3" s="320"/>
      <c r="BP3" s="320"/>
      <c r="BQ3" s="320"/>
      <c r="BR3" s="321"/>
      <c r="BT3" s="319" t="s">
        <v>57</v>
      </c>
      <c r="BU3" s="320"/>
      <c r="BV3" s="320"/>
      <c r="BW3" s="320"/>
      <c r="BX3" s="320"/>
      <c r="BY3" s="320"/>
      <c r="BZ3" s="320"/>
      <c r="CA3" s="320"/>
      <c r="CB3" s="320"/>
      <c r="CC3" s="320"/>
      <c r="CD3" s="320"/>
      <c r="CE3" s="320"/>
      <c r="CF3" s="321"/>
      <c r="CH3" s="319" t="s">
        <v>57</v>
      </c>
      <c r="CI3" s="320"/>
      <c r="CJ3" s="320"/>
      <c r="CK3" s="320"/>
      <c r="CL3" s="320"/>
      <c r="CM3" s="320"/>
      <c r="CN3" s="320"/>
      <c r="CO3" s="320"/>
      <c r="CP3" s="320"/>
      <c r="CQ3" s="320"/>
      <c r="CR3" s="320"/>
      <c r="CS3" s="320"/>
      <c r="CT3" s="321"/>
      <c r="CV3" s="319" t="s">
        <v>57</v>
      </c>
      <c r="CW3" s="320"/>
      <c r="CX3" s="320"/>
      <c r="CY3" s="320"/>
      <c r="CZ3" s="320"/>
      <c r="DA3" s="320"/>
      <c r="DB3" s="320"/>
      <c r="DC3" s="320"/>
      <c r="DD3" s="320"/>
      <c r="DE3" s="320"/>
      <c r="DF3" s="320"/>
      <c r="DG3" s="320"/>
      <c r="DH3" s="321"/>
      <c r="DJ3" s="319" t="s">
        <v>57</v>
      </c>
      <c r="DK3" s="320"/>
      <c r="DL3" s="320"/>
      <c r="DM3" s="320"/>
      <c r="DN3" s="320"/>
      <c r="DO3" s="320"/>
      <c r="DP3" s="320"/>
      <c r="DQ3" s="320"/>
      <c r="DR3" s="320"/>
      <c r="DS3" s="320"/>
      <c r="DT3" s="320"/>
      <c r="DU3" s="320"/>
      <c r="DV3" s="321"/>
      <c r="DX3" s="319" t="s">
        <v>57</v>
      </c>
      <c r="DY3" s="320"/>
      <c r="DZ3" s="320"/>
      <c r="EA3" s="320"/>
      <c r="EB3" s="320"/>
      <c r="EC3" s="320"/>
      <c r="ED3" s="320"/>
      <c r="EE3" s="320"/>
      <c r="EF3" s="320"/>
      <c r="EG3" s="320"/>
      <c r="EH3" s="320"/>
      <c r="EI3" s="320"/>
      <c r="EJ3" s="321"/>
    </row>
    <row r="4" spans="2:140" ht="21" x14ac:dyDescent="0.2">
      <c r="B4" s="312" t="s">
        <v>17</v>
      </c>
      <c r="C4" s="306" t="s">
        <v>0</v>
      </c>
      <c r="D4" s="307"/>
      <c r="E4" s="314" t="s">
        <v>1</v>
      </c>
      <c r="F4" s="316" t="s">
        <v>2</v>
      </c>
      <c r="G4" s="307"/>
      <c r="H4" s="317" t="s">
        <v>3</v>
      </c>
      <c r="I4" s="312" t="s">
        <v>4</v>
      </c>
      <c r="J4" s="316"/>
      <c r="K4" s="314" t="s">
        <v>5</v>
      </c>
      <c r="L4" s="306" t="s">
        <v>6</v>
      </c>
      <c r="M4" s="307" t="s">
        <v>7</v>
      </c>
      <c r="N4" s="308" t="s">
        <v>8</v>
      </c>
      <c r="P4" s="384" t="s">
        <v>17</v>
      </c>
      <c r="Q4" s="316" t="s">
        <v>0</v>
      </c>
      <c r="R4" s="307"/>
      <c r="S4" s="314" t="s">
        <v>1</v>
      </c>
      <c r="T4" s="306" t="s">
        <v>2</v>
      </c>
      <c r="U4" s="307"/>
      <c r="V4" s="314" t="s">
        <v>3</v>
      </c>
      <c r="W4" s="355" t="s">
        <v>4</v>
      </c>
      <c r="X4" s="316"/>
      <c r="Y4" s="314" t="s">
        <v>5</v>
      </c>
      <c r="Z4" s="306" t="s">
        <v>6</v>
      </c>
      <c r="AA4" s="307" t="s">
        <v>7</v>
      </c>
      <c r="AB4" s="308" t="s">
        <v>8</v>
      </c>
      <c r="AD4" s="312" t="s">
        <v>17</v>
      </c>
      <c r="AE4" s="306" t="s">
        <v>0</v>
      </c>
      <c r="AF4" s="307"/>
      <c r="AG4" s="314" t="s">
        <v>1</v>
      </c>
      <c r="AH4" s="316" t="s">
        <v>2</v>
      </c>
      <c r="AI4" s="307"/>
      <c r="AJ4" s="317" t="s">
        <v>3</v>
      </c>
      <c r="AK4" s="312" t="s">
        <v>4</v>
      </c>
      <c r="AL4" s="316"/>
      <c r="AM4" s="314" t="s">
        <v>5</v>
      </c>
      <c r="AN4" s="306" t="s">
        <v>6</v>
      </c>
      <c r="AO4" s="307" t="s">
        <v>7</v>
      </c>
      <c r="AP4" s="308" t="s">
        <v>8</v>
      </c>
      <c r="AR4" s="384" t="s">
        <v>17</v>
      </c>
      <c r="AS4" s="316" t="s">
        <v>0</v>
      </c>
      <c r="AT4" s="307"/>
      <c r="AU4" s="314" t="s">
        <v>1</v>
      </c>
      <c r="AV4" s="306" t="s">
        <v>2</v>
      </c>
      <c r="AW4" s="307"/>
      <c r="AX4" s="314" t="s">
        <v>3</v>
      </c>
      <c r="AY4" s="355" t="s">
        <v>4</v>
      </c>
      <c r="AZ4" s="316"/>
      <c r="BA4" s="314" t="s">
        <v>5</v>
      </c>
      <c r="BB4" s="306" t="s">
        <v>6</v>
      </c>
      <c r="BC4" s="307" t="s">
        <v>7</v>
      </c>
      <c r="BD4" s="308" t="s">
        <v>8</v>
      </c>
      <c r="BF4" s="312" t="s">
        <v>17</v>
      </c>
      <c r="BG4" s="306" t="s">
        <v>0</v>
      </c>
      <c r="BH4" s="307"/>
      <c r="BI4" s="314" t="s">
        <v>1</v>
      </c>
      <c r="BJ4" s="316" t="s">
        <v>2</v>
      </c>
      <c r="BK4" s="307"/>
      <c r="BL4" s="317" t="s">
        <v>3</v>
      </c>
      <c r="BM4" s="312" t="s">
        <v>4</v>
      </c>
      <c r="BN4" s="316"/>
      <c r="BO4" s="314" t="s">
        <v>5</v>
      </c>
      <c r="BP4" s="306" t="s">
        <v>6</v>
      </c>
      <c r="BQ4" s="307" t="s">
        <v>7</v>
      </c>
      <c r="BR4" s="308" t="s">
        <v>8</v>
      </c>
      <c r="BT4" s="312" t="s">
        <v>17</v>
      </c>
      <c r="BU4" s="306" t="s">
        <v>0</v>
      </c>
      <c r="BV4" s="307"/>
      <c r="BW4" s="314" t="s">
        <v>1</v>
      </c>
      <c r="BX4" s="316" t="s">
        <v>2</v>
      </c>
      <c r="BY4" s="307"/>
      <c r="BZ4" s="317" t="s">
        <v>3</v>
      </c>
      <c r="CA4" s="312" t="s">
        <v>4</v>
      </c>
      <c r="CB4" s="316"/>
      <c r="CC4" s="314" t="s">
        <v>5</v>
      </c>
      <c r="CD4" s="306" t="s">
        <v>6</v>
      </c>
      <c r="CE4" s="307" t="s">
        <v>7</v>
      </c>
      <c r="CF4" s="308" t="s">
        <v>8</v>
      </c>
      <c r="CH4" s="312" t="s">
        <v>17</v>
      </c>
      <c r="CI4" s="306" t="s">
        <v>0</v>
      </c>
      <c r="CJ4" s="307"/>
      <c r="CK4" s="314" t="s">
        <v>1</v>
      </c>
      <c r="CL4" s="316" t="s">
        <v>2</v>
      </c>
      <c r="CM4" s="307"/>
      <c r="CN4" s="317" t="s">
        <v>3</v>
      </c>
      <c r="CO4" s="312" t="s">
        <v>4</v>
      </c>
      <c r="CP4" s="316"/>
      <c r="CQ4" s="314" t="s">
        <v>5</v>
      </c>
      <c r="CR4" s="306" t="s">
        <v>6</v>
      </c>
      <c r="CS4" s="307" t="s">
        <v>7</v>
      </c>
      <c r="CT4" s="308" t="s">
        <v>8</v>
      </c>
      <c r="CV4" s="312" t="s">
        <v>17</v>
      </c>
      <c r="CW4" s="306" t="s">
        <v>0</v>
      </c>
      <c r="CX4" s="307"/>
      <c r="CY4" s="314" t="s">
        <v>1</v>
      </c>
      <c r="CZ4" s="316" t="s">
        <v>2</v>
      </c>
      <c r="DA4" s="307"/>
      <c r="DB4" s="317" t="s">
        <v>3</v>
      </c>
      <c r="DC4" s="312" t="s">
        <v>4</v>
      </c>
      <c r="DD4" s="316"/>
      <c r="DE4" s="314" t="s">
        <v>5</v>
      </c>
      <c r="DF4" s="306" t="s">
        <v>6</v>
      </c>
      <c r="DG4" s="307" t="s">
        <v>7</v>
      </c>
      <c r="DH4" s="308" t="s">
        <v>8</v>
      </c>
      <c r="DJ4" s="312" t="s">
        <v>17</v>
      </c>
      <c r="DK4" s="306" t="s">
        <v>0</v>
      </c>
      <c r="DL4" s="307"/>
      <c r="DM4" s="314" t="s">
        <v>1</v>
      </c>
      <c r="DN4" s="316" t="s">
        <v>2</v>
      </c>
      <c r="DO4" s="307"/>
      <c r="DP4" s="317" t="s">
        <v>3</v>
      </c>
      <c r="DQ4" s="312" t="s">
        <v>4</v>
      </c>
      <c r="DR4" s="316"/>
      <c r="DS4" s="314" t="s">
        <v>5</v>
      </c>
      <c r="DT4" s="306" t="s">
        <v>6</v>
      </c>
      <c r="DU4" s="307" t="s">
        <v>7</v>
      </c>
      <c r="DV4" s="308" t="s">
        <v>8</v>
      </c>
      <c r="DX4" s="312" t="s">
        <v>17</v>
      </c>
      <c r="DY4" s="306" t="s">
        <v>0</v>
      </c>
      <c r="DZ4" s="307"/>
      <c r="EA4" s="314" t="s">
        <v>1</v>
      </c>
      <c r="EB4" s="316" t="s">
        <v>2</v>
      </c>
      <c r="EC4" s="307"/>
      <c r="ED4" s="317" t="s">
        <v>3</v>
      </c>
      <c r="EE4" s="312" t="s">
        <v>4</v>
      </c>
      <c r="EF4" s="316"/>
      <c r="EG4" s="314" t="s">
        <v>5</v>
      </c>
      <c r="EH4" s="306" t="s">
        <v>6</v>
      </c>
      <c r="EI4" s="307" t="s">
        <v>7</v>
      </c>
      <c r="EJ4" s="308" t="s">
        <v>8</v>
      </c>
    </row>
    <row r="5" spans="2:140" ht="21.75" thickBot="1" x14ac:dyDescent="0.25">
      <c r="B5" s="313"/>
      <c r="C5" s="240" t="s">
        <v>9</v>
      </c>
      <c r="D5" s="241" t="s">
        <v>10</v>
      </c>
      <c r="E5" s="315"/>
      <c r="F5" s="1" t="s">
        <v>9</v>
      </c>
      <c r="G5" s="241" t="s">
        <v>10</v>
      </c>
      <c r="H5" s="318"/>
      <c r="I5" s="237" t="s">
        <v>9</v>
      </c>
      <c r="J5" s="238" t="s">
        <v>10</v>
      </c>
      <c r="K5" s="390"/>
      <c r="L5" s="319"/>
      <c r="M5" s="320"/>
      <c r="N5" s="321"/>
      <c r="P5" s="389"/>
      <c r="Q5" s="1" t="s">
        <v>9</v>
      </c>
      <c r="R5" s="241" t="s">
        <v>10</v>
      </c>
      <c r="S5" s="315"/>
      <c r="T5" s="240" t="s">
        <v>9</v>
      </c>
      <c r="U5" s="241" t="s">
        <v>10</v>
      </c>
      <c r="V5" s="315"/>
      <c r="W5" s="1" t="s">
        <v>9</v>
      </c>
      <c r="X5" s="241" t="s">
        <v>10</v>
      </c>
      <c r="Y5" s="315"/>
      <c r="Z5" s="319"/>
      <c r="AA5" s="320"/>
      <c r="AB5" s="321"/>
      <c r="AD5" s="313"/>
      <c r="AE5" s="240" t="s">
        <v>9</v>
      </c>
      <c r="AF5" s="241" t="s">
        <v>10</v>
      </c>
      <c r="AG5" s="315"/>
      <c r="AH5" s="1" t="s">
        <v>9</v>
      </c>
      <c r="AI5" s="241" t="s">
        <v>10</v>
      </c>
      <c r="AJ5" s="318"/>
      <c r="AK5" s="240" t="s">
        <v>9</v>
      </c>
      <c r="AL5" s="241" t="s">
        <v>10</v>
      </c>
      <c r="AM5" s="315"/>
      <c r="AN5" s="319"/>
      <c r="AO5" s="320"/>
      <c r="AP5" s="321"/>
      <c r="AR5" s="389"/>
      <c r="AS5" s="1" t="s">
        <v>9</v>
      </c>
      <c r="AT5" s="241" t="s">
        <v>10</v>
      </c>
      <c r="AU5" s="315"/>
      <c r="AV5" s="240" t="s">
        <v>9</v>
      </c>
      <c r="AW5" s="241" t="s">
        <v>10</v>
      </c>
      <c r="AX5" s="315"/>
      <c r="AY5" s="1" t="s">
        <v>9</v>
      </c>
      <c r="AZ5" s="241" t="s">
        <v>10</v>
      </c>
      <c r="BA5" s="315"/>
      <c r="BB5" s="319"/>
      <c r="BC5" s="320"/>
      <c r="BD5" s="321"/>
      <c r="BF5" s="313"/>
      <c r="BG5" s="240" t="s">
        <v>9</v>
      </c>
      <c r="BH5" s="241" t="s">
        <v>10</v>
      </c>
      <c r="BI5" s="315"/>
      <c r="BJ5" s="1" t="s">
        <v>9</v>
      </c>
      <c r="BK5" s="241" t="s">
        <v>10</v>
      </c>
      <c r="BL5" s="318"/>
      <c r="BM5" s="240" t="s">
        <v>9</v>
      </c>
      <c r="BN5" s="241" t="s">
        <v>10</v>
      </c>
      <c r="BO5" s="315"/>
      <c r="BP5" s="319"/>
      <c r="BQ5" s="320"/>
      <c r="BR5" s="321"/>
      <c r="BT5" s="313"/>
      <c r="BU5" s="240" t="s">
        <v>9</v>
      </c>
      <c r="BV5" s="241" t="s">
        <v>10</v>
      </c>
      <c r="BW5" s="315"/>
      <c r="BX5" s="1" t="s">
        <v>9</v>
      </c>
      <c r="BY5" s="241" t="s">
        <v>10</v>
      </c>
      <c r="BZ5" s="318"/>
      <c r="CA5" s="240" t="s">
        <v>9</v>
      </c>
      <c r="CB5" s="241" t="s">
        <v>10</v>
      </c>
      <c r="CC5" s="315"/>
      <c r="CD5" s="319"/>
      <c r="CE5" s="320"/>
      <c r="CF5" s="321"/>
      <c r="CH5" s="313"/>
      <c r="CI5" s="240" t="s">
        <v>9</v>
      </c>
      <c r="CJ5" s="241" t="s">
        <v>10</v>
      </c>
      <c r="CK5" s="315"/>
      <c r="CL5" s="1" t="s">
        <v>9</v>
      </c>
      <c r="CM5" s="241" t="s">
        <v>10</v>
      </c>
      <c r="CN5" s="318"/>
      <c r="CO5" s="240" t="s">
        <v>9</v>
      </c>
      <c r="CP5" s="241" t="s">
        <v>10</v>
      </c>
      <c r="CQ5" s="315"/>
      <c r="CR5" s="319"/>
      <c r="CS5" s="320"/>
      <c r="CT5" s="321"/>
      <c r="CV5" s="313"/>
      <c r="CW5" s="240" t="s">
        <v>9</v>
      </c>
      <c r="CX5" s="241" t="s">
        <v>10</v>
      </c>
      <c r="CY5" s="315"/>
      <c r="CZ5" s="1" t="s">
        <v>9</v>
      </c>
      <c r="DA5" s="241" t="s">
        <v>10</v>
      </c>
      <c r="DB5" s="318"/>
      <c r="DC5" s="240" t="s">
        <v>9</v>
      </c>
      <c r="DD5" s="241" t="s">
        <v>10</v>
      </c>
      <c r="DE5" s="315"/>
      <c r="DF5" s="319"/>
      <c r="DG5" s="320"/>
      <c r="DH5" s="321"/>
      <c r="DJ5" s="313"/>
      <c r="DK5" s="240" t="s">
        <v>9</v>
      </c>
      <c r="DL5" s="241" t="s">
        <v>10</v>
      </c>
      <c r="DM5" s="315"/>
      <c r="DN5" s="1" t="s">
        <v>9</v>
      </c>
      <c r="DO5" s="241" t="s">
        <v>10</v>
      </c>
      <c r="DP5" s="318"/>
      <c r="DQ5" s="240" t="s">
        <v>9</v>
      </c>
      <c r="DR5" s="241" t="s">
        <v>10</v>
      </c>
      <c r="DS5" s="315"/>
      <c r="DT5" s="319"/>
      <c r="DU5" s="320"/>
      <c r="DV5" s="321"/>
      <c r="DX5" s="313"/>
      <c r="DY5" s="240" t="s">
        <v>9</v>
      </c>
      <c r="DZ5" s="241" t="s">
        <v>10</v>
      </c>
      <c r="EA5" s="315"/>
      <c r="EB5" s="1" t="s">
        <v>9</v>
      </c>
      <c r="EC5" s="241" t="s">
        <v>10</v>
      </c>
      <c r="ED5" s="318"/>
      <c r="EE5" s="240" t="s">
        <v>9</v>
      </c>
      <c r="EF5" s="241" t="s">
        <v>10</v>
      </c>
      <c r="EG5" s="315"/>
      <c r="EH5" s="319"/>
      <c r="EI5" s="320"/>
      <c r="EJ5" s="321"/>
    </row>
    <row r="6" spans="2:140" ht="21" x14ac:dyDescent="0.2">
      <c r="B6" s="239" t="s">
        <v>21</v>
      </c>
      <c r="C6" s="76">
        <f>Q6+AE6+AS6+BG6+BU6+CI6+CW6+DK6+DY6</f>
        <v>22</v>
      </c>
      <c r="D6" s="76">
        <f>R6+AF6+AT6+BH6+BV6+CJ6+CX6+DL6+DZ6</f>
        <v>24</v>
      </c>
      <c r="E6" s="77">
        <f>C6+D6</f>
        <v>46</v>
      </c>
      <c r="F6" s="76">
        <v>0</v>
      </c>
      <c r="G6" s="76">
        <v>0</v>
      </c>
      <c r="H6" s="77">
        <v>0</v>
      </c>
      <c r="I6" s="76">
        <f>CA6</f>
        <v>1</v>
      </c>
      <c r="J6" s="76">
        <f>CB6</f>
        <v>1</v>
      </c>
      <c r="K6" s="77">
        <f>I6+J6</f>
        <v>2</v>
      </c>
      <c r="L6" s="77">
        <f>I6+C6+F6</f>
        <v>23</v>
      </c>
      <c r="M6" s="77">
        <f t="shared" ref="M6:N6" si="0">J6+D6+G6</f>
        <v>25</v>
      </c>
      <c r="N6" s="77">
        <f t="shared" si="0"/>
        <v>48</v>
      </c>
      <c r="P6" s="246" t="s">
        <v>21</v>
      </c>
      <c r="Q6" s="81">
        <v>3</v>
      </c>
      <c r="R6" s="35">
        <v>6</v>
      </c>
      <c r="S6" s="4">
        <f>R6+Q6</f>
        <v>9</v>
      </c>
      <c r="T6" s="95">
        <v>0</v>
      </c>
      <c r="U6" s="95">
        <v>0</v>
      </c>
      <c r="V6" s="4">
        <v>0</v>
      </c>
      <c r="W6" s="95">
        <v>0</v>
      </c>
      <c r="X6" s="95">
        <v>0</v>
      </c>
      <c r="Y6" s="5">
        <v>0</v>
      </c>
      <c r="Z6" s="6">
        <f>Q6</f>
        <v>3</v>
      </c>
      <c r="AA6" s="6">
        <f t="shared" ref="AA6:AB6" si="1">R6</f>
        <v>6</v>
      </c>
      <c r="AB6" s="6">
        <f t="shared" si="1"/>
        <v>9</v>
      </c>
      <c r="AD6" s="246" t="s">
        <v>21</v>
      </c>
      <c r="AE6" s="81">
        <v>3</v>
      </c>
      <c r="AF6" s="35">
        <v>6</v>
      </c>
      <c r="AG6" s="4">
        <f>AE6+AF6</f>
        <v>9</v>
      </c>
      <c r="AH6" s="125">
        <v>0</v>
      </c>
      <c r="AI6" s="125">
        <v>0</v>
      </c>
      <c r="AJ6" s="125">
        <v>0</v>
      </c>
      <c r="AK6" s="125">
        <v>0</v>
      </c>
      <c r="AL6" s="125">
        <v>0</v>
      </c>
      <c r="AM6" s="125">
        <v>0</v>
      </c>
      <c r="AN6" s="6">
        <f>AE6</f>
        <v>3</v>
      </c>
      <c r="AO6" s="6">
        <f t="shared" ref="AO6:AP6" si="2">AF6</f>
        <v>6</v>
      </c>
      <c r="AP6" s="6">
        <f t="shared" si="2"/>
        <v>9</v>
      </c>
      <c r="AR6" s="246" t="s">
        <v>21</v>
      </c>
      <c r="AS6" s="127">
        <v>2</v>
      </c>
      <c r="AT6" s="124">
        <v>2</v>
      </c>
      <c r="AU6" s="4">
        <f>AS6+AT6</f>
        <v>4</v>
      </c>
      <c r="AV6" s="127">
        <v>0</v>
      </c>
      <c r="AW6" s="124">
        <v>0</v>
      </c>
      <c r="AX6" s="4">
        <v>0</v>
      </c>
      <c r="AY6" s="81">
        <v>0</v>
      </c>
      <c r="AZ6" s="35">
        <v>0</v>
      </c>
      <c r="BA6" s="5">
        <v>0</v>
      </c>
      <c r="BB6" s="6">
        <f>AS6</f>
        <v>2</v>
      </c>
      <c r="BC6" s="6">
        <f t="shared" ref="BC6:BD6" si="3">AT6</f>
        <v>2</v>
      </c>
      <c r="BD6" s="6">
        <f t="shared" si="3"/>
        <v>4</v>
      </c>
      <c r="BF6" s="239" t="s">
        <v>21</v>
      </c>
      <c r="BG6" s="81">
        <v>8</v>
      </c>
      <c r="BH6" s="35">
        <v>4</v>
      </c>
      <c r="BI6" s="4">
        <f>BH6+BG6</f>
        <v>12</v>
      </c>
      <c r="BJ6" s="127">
        <v>0</v>
      </c>
      <c r="BK6" s="124">
        <v>0</v>
      </c>
      <c r="BL6" s="29">
        <v>0</v>
      </c>
      <c r="BM6" s="125">
        <v>0</v>
      </c>
      <c r="BN6" s="95">
        <v>0</v>
      </c>
      <c r="BO6" s="5">
        <v>0</v>
      </c>
      <c r="BP6" s="6">
        <f>BG6</f>
        <v>8</v>
      </c>
      <c r="BQ6" s="6">
        <f t="shared" ref="BQ6:BR6" si="4">BH6</f>
        <v>4</v>
      </c>
      <c r="BR6" s="6">
        <f t="shared" si="4"/>
        <v>12</v>
      </c>
      <c r="BT6" s="239" t="s">
        <v>21</v>
      </c>
      <c r="BU6" s="81">
        <v>0</v>
      </c>
      <c r="BV6" s="35">
        <v>0</v>
      </c>
      <c r="BW6" s="4">
        <v>0</v>
      </c>
      <c r="BX6" s="80">
        <v>0</v>
      </c>
      <c r="BY6" s="127">
        <v>0</v>
      </c>
      <c r="BZ6" s="29">
        <v>0</v>
      </c>
      <c r="CA6" s="127">
        <v>1</v>
      </c>
      <c r="CB6" s="124">
        <v>1</v>
      </c>
      <c r="CC6" s="5">
        <f>CB6+CA6</f>
        <v>2</v>
      </c>
      <c r="CD6" s="6">
        <f>CA6</f>
        <v>1</v>
      </c>
      <c r="CE6" s="6">
        <f t="shared" ref="CE6:CF6" si="5">CB6</f>
        <v>1</v>
      </c>
      <c r="CF6" s="6">
        <f t="shared" si="5"/>
        <v>2</v>
      </c>
      <c r="CH6" s="239" t="s">
        <v>21</v>
      </c>
      <c r="CI6" s="81">
        <v>1</v>
      </c>
      <c r="CJ6" s="35">
        <v>3</v>
      </c>
      <c r="CK6" s="4">
        <f>CI6+CJ6</f>
        <v>4</v>
      </c>
      <c r="CL6" s="127">
        <v>0</v>
      </c>
      <c r="CM6" s="124">
        <v>0</v>
      </c>
      <c r="CN6" s="29">
        <v>0</v>
      </c>
      <c r="CO6" s="125">
        <v>0</v>
      </c>
      <c r="CP6" s="95">
        <v>0</v>
      </c>
      <c r="CQ6" s="5">
        <v>0</v>
      </c>
      <c r="CR6" s="6">
        <f>CI6</f>
        <v>1</v>
      </c>
      <c r="CS6" s="6">
        <f t="shared" ref="CS6:CT6" si="6">CJ6</f>
        <v>3</v>
      </c>
      <c r="CT6" s="6">
        <f t="shared" si="6"/>
        <v>4</v>
      </c>
      <c r="CV6" s="239" t="s">
        <v>21</v>
      </c>
      <c r="CW6" s="81">
        <v>1</v>
      </c>
      <c r="CX6" s="35">
        <v>0</v>
      </c>
      <c r="CY6" s="4">
        <f>CW6+CX6</f>
        <v>1</v>
      </c>
      <c r="CZ6" s="127">
        <v>0</v>
      </c>
      <c r="DA6" s="124">
        <v>0</v>
      </c>
      <c r="DB6" s="29">
        <v>0</v>
      </c>
      <c r="DC6" s="125">
        <v>0</v>
      </c>
      <c r="DD6" s="95">
        <v>0</v>
      </c>
      <c r="DE6" s="5">
        <v>0</v>
      </c>
      <c r="DF6" s="6">
        <f>CW6</f>
        <v>1</v>
      </c>
      <c r="DG6" s="6">
        <f t="shared" ref="DG6:DH6" si="7">CX6</f>
        <v>0</v>
      </c>
      <c r="DH6" s="6">
        <f t="shared" si="7"/>
        <v>1</v>
      </c>
      <c r="DJ6" s="239" t="s">
        <v>21</v>
      </c>
      <c r="DK6" s="81">
        <v>4</v>
      </c>
      <c r="DL6" s="35">
        <v>3</v>
      </c>
      <c r="DM6" s="4">
        <f>DL6+DK6</f>
        <v>7</v>
      </c>
      <c r="DN6" s="80">
        <v>0</v>
      </c>
      <c r="DO6" s="127">
        <v>0</v>
      </c>
      <c r="DP6" s="29">
        <v>0</v>
      </c>
      <c r="DQ6" s="127">
        <v>0</v>
      </c>
      <c r="DR6" s="124">
        <v>0</v>
      </c>
      <c r="DS6" s="5">
        <v>0</v>
      </c>
      <c r="DT6" s="6">
        <f>DK6</f>
        <v>4</v>
      </c>
      <c r="DU6" s="6">
        <f t="shared" ref="DU6:DV6" si="8">DL6</f>
        <v>3</v>
      </c>
      <c r="DV6" s="6">
        <f t="shared" si="8"/>
        <v>7</v>
      </c>
      <c r="DX6" s="239" t="s">
        <v>21</v>
      </c>
      <c r="DY6" s="81">
        <v>0</v>
      </c>
      <c r="DZ6" s="35">
        <v>0</v>
      </c>
      <c r="EA6" s="4">
        <f>DY6+DZ6</f>
        <v>0</v>
      </c>
      <c r="EB6" s="127">
        <v>0</v>
      </c>
      <c r="EC6" s="124">
        <v>0</v>
      </c>
      <c r="ED6" s="29">
        <v>0</v>
      </c>
      <c r="EE6" s="125">
        <v>0</v>
      </c>
      <c r="EF6" s="95">
        <v>0</v>
      </c>
      <c r="EG6" s="5">
        <v>0</v>
      </c>
      <c r="EH6" s="6">
        <f>DY6</f>
        <v>0</v>
      </c>
      <c r="EI6" s="6">
        <f t="shared" ref="EI6:EJ21" si="9">DZ6</f>
        <v>0</v>
      </c>
      <c r="EJ6" s="6">
        <f t="shared" si="9"/>
        <v>0</v>
      </c>
    </row>
    <row r="7" spans="2:140" ht="21" x14ac:dyDescent="0.2">
      <c r="B7" s="30" t="s">
        <v>22</v>
      </c>
      <c r="C7" s="76">
        <f t="shared" ref="C7:C28" si="10">Q7+AE7+AS7+BG7+BU7+CI7+CW7+DK7+DY7</f>
        <v>336</v>
      </c>
      <c r="D7" s="76">
        <f t="shared" ref="D7:D28" si="11">R7+AF7+AT7+BH7+BV7+CJ7+CX7+DL7+DZ7</f>
        <v>290</v>
      </c>
      <c r="E7" s="77">
        <f t="shared" ref="E7:E28" si="12">C7+D7</f>
        <v>626</v>
      </c>
      <c r="F7" s="76">
        <v>0</v>
      </c>
      <c r="G7" s="76">
        <v>0</v>
      </c>
      <c r="H7" s="77">
        <v>0</v>
      </c>
      <c r="I7" s="76">
        <f t="shared" ref="I7:I27" si="13">CA7</f>
        <v>8</v>
      </c>
      <c r="J7" s="76">
        <f t="shared" ref="J7:J27" si="14">CB7</f>
        <v>7</v>
      </c>
      <c r="K7" s="77">
        <f t="shared" ref="K7:K28" si="15">I7+J7</f>
        <v>15</v>
      </c>
      <c r="L7" s="77">
        <f t="shared" ref="L7:L28" si="16">I7+C7+F7</f>
        <v>344</v>
      </c>
      <c r="M7" s="77">
        <f t="shared" ref="M7:M28" si="17">J7+D7+G7</f>
        <v>297</v>
      </c>
      <c r="N7" s="77">
        <f t="shared" ref="N7:N28" si="18">K7+E7+H7</f>
        <v>641</v>
      </c>
      <c r="P7" s="129" t="s">
        <v>22</v>
      </c>
      <c r="Q7" s="86">
        <v>86</v>
      </c>
      <c r="R7" s="38">
        <v>83</v>
      </c>
      <c r="S7" s="4">
        <f t="shared" ref="S7:S27" si="19">R7+Q7</f>
        <v>169</v>
      </c>
      <c r="T7" s="95">
        <v>0</v>
      </c>
      <c r="U7" s="95">
        <v>0</v>
      </c>
      <c r="V7" s="8">
        <v>0</v>
      </c>
      <c r="W7" s="95">
        <v>0</v>
      </c>
      <c r="X7" s="95">
        <v>0</v>
      </c>
      <c r="Y7" s="9">
        <v>0</v>
      </c>
      <c r="Z7" s="6">
        <f t="shared" ref="Z7:Z28" si="20">Q7</f>
        <v>86</v>
      </c>
      <c r="AA7" s="6">
        <f t="shared" ref="AA7:AA28" si="21">R7</f>
        <v>83</v>
      </c>
      <c r="AB7" s="6">
        <f t="shared" ref="AB7:AB28" si="22">S7</f>
        <v>169</v>
      </c>
      <c r="AD7" s="129" t="s">
        <v>22</v>
      </c>
      <c r="AE7" s="86">
        <v>72</v>
      </c>
      <c r="AF7" s="38">
        <v>46</v>
      </c>
      <c r="AG7" s="4">
        <f t="shared" ref="AG7:AG28" si="23">AE7+AF7</f>
        <v>118</v>
      </c>
      <c r="AH7" s="125">
        <v>0</v>
      </c>
      <c r="AI7" s="125">
        <v>0</v>
      </c>
      <c r="AJ7" s="125">
        <v>0</v>
      </c>
      <c r="AK7" s="125">
        <v>0</v>
      </c>
      <c r="AL7" s="125">
        <v>0</v>
      </c>
      <c r="AM7" s="125">
        <v>0</v>
      </c>
      <c r="AN7" s="6">
        <f t="shared" ref="AN7:AN28" si="24">AE7</f>
        <v>72</v>
      </c>
      <c r="AO7" s="6">
        <f t="shared" ref="AO7:AO28" si="25">AF7</f>
        <v>46</v>
      </c>
      <c r="AP7" s="6">
        <f t="shared" ref="AP7:AP28" si="26">AG7</f>
        <v>118</v>
      </c>
      <c r="AR7" s="129" t="s">
        <v>22</v>
      </c>
      <c r="AS7" s="125">
        <v>79</v>
      </c>
      <c r="AT7" s="95">
        <v>58</v>
      </c>
      <c r="AU7" s="4">
        <f t="shared" ref="AU7:AU28" si="27">AS7+AT7</f>
        <v>137</v>
      </c>
      <c r="AV7" s="125">
        <v>0</v>
      </c>
      <c r="AW7" s="95">
        <v>0</v>
      </c>
      <c r="AX7" s="8">
        <v>0</v>
      </c>
      <c r="AY7" s="86">
        <v>0</v>
      </c>
      <c r="AZ7" s="38">
        <v>0</v>
      </c>
      <c r="BA7" s="9">
        <v>0</v>
      </c>
      <c r="BB7" s="6">
        <f t="shared" ref="BB7:BB28" si="28">AS7</f>
        <v>79</v>
      </c>
      <c r="BC7" s="6">
        <f t="shared" ref="BC7:BC28" si="29">AT7</f>
        <v>58</v>
      </c>
      <c r="BD7" s="6">
        <f t="shared" ref="BD7:BD28" si="30">AU7</f>
        <v>137</v>
      </c>
      <c r="BF7" s="30" t="s">
        <v>22</v>
      </c>
      <c r="BG7" s="86">
        <v>21</v>
      </c>
      <c r="BH7" s="38">
        <v>28</v>
      </c>
      <c r="BI7" s="4">
        <f t="shared" ref="BI7:BI28" si="31">BH7+BG7</f>
        <v>49</v>
      </c>
      <c r="BJ7" s="125">
        <v>0</v>
      </c>
      <c r="BK7" s="95">
        <v>0</v>
      </c>
      <c r="BL7" s="31">
        <v>0</v>
      </c>
      <c r="BM7" s="125">
        <v>0</v>
      </c>
      <c r="BN7" s="95">
        <v>0</v>
      </c>
      <c r="BO7" s="9">
        <v>0</v>
      </c>
      <c r="BP7" s="6">
        <f t="shared" ref="BP7:BP28" si="32">BG7</f>
        <v>21</v>
      </c>
      <c r="BQ7" s="6">
        <f t="shared" ref="BQ7:BQ28" si="33">BH7</f>
        <v>28</v>
      </c>
      <c r="BR7" s="6">
        <f t="shared" ref="BR7:BR28" si="34">BI7</f>
        <v>49</v>
      </c>
      <c r="BT7" s="30" t="s">
        <v>22</v>
      </c>
      <c r="BU7" s="86">
        <v>0</v>
      </c>
      <c r="BV7" s="38">
        <v>0</v>
      </c>
      <c r="BW7" s="4">
        <v>0</v>
      </c>
      <c r="BX7" s="85">
        <v>0</v>
      </c>
      <c r="BY7" s="125">
        <v>0</v>
      </c>
      <c r="BZ7" s="31">
        <v>0</v>
      </c>
      <c r="CA7" s="125">
        <v>8</v>
      </c>
      <c r="CB7" s="95">
        <v>7</v>
      </c>
      <c r="CC7" s="5">
        <f t="shared" ref="CC7:CC28" si="35">CB7+CA7</f>
        <v>15</v>
      </c>
      <c r="CD7" s="6">
        <f t="shared" ref="CD7:CD28" si="36">CA7</f>
        <v>8</v>
      </c>
      <c r="CE7" s="6">
        <f t="shared" ref="CE7:CE28" si="37">CB7</f>
        <v>7</v>
      </c>
      <c r="CF7" s="6">
        <f t="shared" ref="CF7:CF28" si="38">CC7</f>
        <v>15</v>
      </c>
      <c r="CH7" s="30" t="s">
        <v>22</v>
      </c>
      <c r="CI7" s="86">
        <v>24</v>
      </c>
      <c r="CJ7" s="38">
        <v>22</v>
      </c>
      <c r="CK7" s="4">
        <f t="shared" ref="CK7:CK28" si="39">CI7+CJ7</f>
        <v>46</v>
      </c>
      <c r="CL7" s="125">
        <v>0</v>
      </c>
      <c r="CM7" s="95">
        <v>0</v>
      </c>
      <c r="CN7" s="31">
        <v>0</v>
      </c>
      <c r="CO7" s="125">
        <v>0</v>
      </c>
      <c r="CP7" s="95">
        <v>0</v>
      </c>
      <c r="CQ7" s="9">
        <v>0</v>
      </c>
      <c r="CR7" s="6">
        <f t="shared" ref="CR7:CR28" si="40">CI7</f>
        <v>24</v>
      </c>
      <c r="CS7" s="6">
        <f t="shared" ref="CS7:CS28" si="41">CJ7</f>
        <v>22</v>
      </c>
      <c r="CT7" s="6">
        <f t="shared" ref="CT7:CT28" si="42">CK7</f>
        <v>46</v>
      </c>
      <c r="CV7" s="30" t="s">
        <v>22</v>
      </c>
      <c r="CW7" s="86">
        <v>14</v>
      </c>
      <c r="CX7" s="38">
        <v>14</v>
      </c>
      <c r="CY7" s="4">
        <f t="shared" ref="CY7:CY28" si="43">CW7+CX7</f>
        <v>28</v>
      </c>
      <c r="CZ7" s="125">
        <v>0</v>
      </c>
      <c r="DA7" s="95">
        <v>0</v>
      </c>
      <c r="DB7" s="31">
        <v>0</v>
      </c>
      <c r="DC7" s="125">
        <v>0</v>
      </c>
      <c r="DD7" s="95">
        <v>0</v>
      </c>
      <c r="DE7" s="9">
        <v>0</v>
      </c>
      <c r="DF7" s="6">
        <f t="shared" ref="DF7:DF28" si="44">CW7</f>
        <v>14</v>
      </c>
      <c r="DG7" s="6">
        <f t="shared" ref="DG7:DG28" si="45">CX7</f>
        <v>14</v>
      </c>
      <c r="DH7" s="6">
        <f t="shared" ref="DH7:DH28" si="46">CY7</f>
        <v>28</v>
      </c>
      <c r="DJ7" s="30" t="s">
        <v>22</v>
      </c>
      <c r="DK7" s="86">
        <v>30</v>
      </c>
      <c r="DL7" s="38">
        <v>25</v>
      </c>
      <c r="DM7" s="4">
        <f t="shared" ref="DM7:DM28" si="47">DL7+DK7</f>
        <v>55</v>
      </c>
      <c r="DN7" s="85">
        <v>0</v>
      </c>
      <c r="DO7" s="125">
        <v>0</v>
      </c>
      <c r="DP7" s="31">
        <v>0</v>
      </c>
      <c r="DQ7" s="125">
        <v>0</v>
      </c>
      <c r="DR7" s="95">
        <v>0</v>
      </c>
      <c r="DS7" s="9">
        <v>0</v>
      </c>
      <c r="DT7" s="6">
        <f t="shared" ref="DT7:DT28" si="48">DK7</f>
        <v>30</v>
      </c>
      <c r="DU7" s="6">
        <f t="shared" ref="DU7:DU28" si="49">DL7</f>
        <v>25</v>
      </c>
      <c r="DV7" s="6">
        <f t="shared" ref="DV7:DV28" si="50">DM7</f>
        <v>55</v>
      </c>
      <c r="DX7" s="30" t="s">
        <v>22</v>
      </c>
      <c r="DY7" s="86">
        <v>10</v>
      </c>
      <c r="DZ7" s="38">
        <v>14</v>
      </c>
      <c r="EA7" s="4">
        <f t="shared" ref="EA7:EA28" si="51">DY7+DZ7</f>
        <v>24</v>
      </c>
      <c r="EB7" s="125">
        <v>0</v>
      </c>
      <c r="EC7" s="95">
        <v>0</v>
      </c>
      <c r="ED7" s="31">
        <v>0</v>
      </c>
      <c r="EE7" s="125">
        <v>0</v>
      </c>
      <c r="EF7" s="95">
        <v>0</v>
      </c>
      <c r="EG7" s="9">
        <v>0</v>
      </c>
      <c r="EH7" s="6">
        <f t="shared" ref="EH7:EH28" si="52">DY7</f>
        <v>10</v>
      </c>
      <c r="EI7" s="6">
        <f t="shared" si="9"/>
        <v>14</v>
      </c>
      <c r="EJ7" s="6">
        <f t="shared" si="9"/>
        <v>24</v>
      </c>
    </row>
    <row r="8" spans="2:140" ht="21" x14ac:dyDescent="0.2">
      <c r="B8" s="30" t="s">
        <v>23</v>
      </c>
      <c r="C8" s="76">
        <f t="shared" si="10"/>
        <v>1573</v>
      </c>
      <c r="D8" s="76">
        <f t="shared" si="11"/>
        <v>1460</v>
      </c>
      <c r="E8" s="77">
        <f t="shared" si="12"/>
        <v>3033</v>
      </c>
      <c r="F8" s="76">
        <v>0</v>
      </c>
      <c r="G8" s="76">
        <v>0</v>
      </c>
      <c r="H8" s="77">
        <v>0</v>
      </c>
      <c r="I8" s="76">
        <f t="shared" si="13"/>
        <v>42</v>
      </c>
      <c r="J8" s="76">
        <f t="shared" si="14"/>
        <v>36</v>
      </c>
      <c r="K8" s="77">
        <f t="shared" si="15"/>
        <v>78</v>
      </c>
      <c r="L8" s="77">
        <f t="shared" si="16"/>
        <v>1615</v>
      </c>
      <c r="M8" s="77">
        <f t="shared" si="17"/>
        <v>1496</v>
      </c>
      <c r="N8" s="77">
        <f t="shared" si="18"/>
        <v>3111</v>
      </c>
      <c r="P8" s="129" t="s">
        <v>23</v>
      </c>
      <c r="Q8" s="86">
        <v>443</v>
      </c>
      <c r="R8" s="38">
        <v>390</v>
      </c>
      <c r="S8" s="4">
        <f t="shared" si="19"/>
        <v>833</v>
      </c>
      <c r="T8" s="95">
        <v>0</v>
      </c>
      <c r="U8" s="95">
        <v>0</v>
      </c>
      <c r="V8" s="8">
        <v>0</v>
      </c>
      <c r="W8" s="95">
        <v>0</v>
      </c>
      <c r="X8" s="95">
        <v>0</v>
      </c>
      <c r="Y8" s="9">
        <v>0</v>
      </c>
      <c r="Z8" s="6">
        <f t="shared" si="20"/>
        <v>443</v>
      </c>
      <c r="AA8" s="6">
        <f t="shared" si="21"/>
        <v>390</v>
      </c>
      <c r="AB8" s="6">
        <f t="shared" si="22"/>
        <v>833</v>
      </c>
      <c r="AD8" s="129" t="s">
        <v>23</v>
      </c>
      <c r="AE8" s="86">
        <v>242</v>
      </c>
      <c r="AF8" s="38">
        <v>248</v>
      </c>
      <c r="AG8" s="4">
        <f t="shared" si="23"/>
        <v>490</v>
      </c>
      <c r="AH8" s="125">
        <v>0</v>
      </c>
      <c r="AI8" s="125">
        <v>0</v>
      </c>
      <c r="AJ8" s="125">
        <v>0</v>
      </c>
      <c r="AK8" s="125">
        <v>0</v>
      </c>
      <c r="AL8" s="125">
        <v>0</v>
      </c>
      <c r="AM8" s="125">
        <v>0</v>
      </c>
      <c r="AN8" s="6">
        <f t="shared" si="24"/>
        <v>242</v>
      </c>
      <c r="AO8" s="6">
        <f t="shared" si="25"/>
        <v>248</v>
      </c>
      <c r="AP8" s="6">
        <f t="shared" si="26"/>
        <v>490</v>
      </c>
      <c r="AR8" s="129" t="s">
        <v>23</v>
      </c>
      <c r="AS8" s="125">
        <v>314</v>
      </c>
      <c r="AT8" s="95">
        <v>302</v>
      </c>
      <c r="AU8" s="4">
        <f t="shared" si="27"/>
        <v>616</v>
      </c>
      <c r="AV8" s="125">
        <v>0</v>
      </c>
      <c r="AW8" s="95">
        <v>0</v>
      </c>
      <c r="AX8" s="8">
        <v>0</v>
      </c>
      <c r="AY8" s="86">
        <v>0</v>
      </c>
      <c r="AZ8" s="38">
        <v>0</v>
      </c>
      <c r="BA8" s="9">
        <v>0</v>
      </c>
      <c r="BB8" s="6">
        <f t="shared" si="28"/>
        <v>314</v>
      </c>
      <c r="BC8" s="6">
        <f t="shared" si="29"/>
        <v>302</v>
      </c>
      <c r="BD8" s="6">
        <f t="shared" si="30"/>
        <v>616</v>
      </c>
      <c r="BF8" s="30" t="s">
        <v>23</v>
      </c>
      <c r="BG8" s="86">
        <v>155</v>
      </c>
      <c r="BH8" s="38">
        <v>153</v>
      </c>
      <c r="BI8" s="4">
        <f t="shared" si="31"/>
        <v>308</v>
      </c>
      <c r="BJ8" s="125">
        <v>0</v>
      </c>
      <c r="BK8" s="95">
        <v>0</v>
      </c>
      <c r="BL8" s="31">
        <v>0</v>
      </c>
      <c r="BM8" s="125">
        <v>0</v>
      </c>
      <c r="BN8" s="95">
        <v>0</v>
      </c>
      <c r="BO8" s="9">
        <v>0</v>
      </c>
      <c r="BP8" s="6">
        <f t="shared" si="32"/>
        <v>155</v>
      </c>
      <c r="BQ8" s="6">
        <f t="shared" si="33"/>
        <v>153</v>
      </c>
      <c r="BR8" s="6">
        <f t="shared" si="34"/>
        <v>308</v>
      </c>
      <c r="BT8" s="30" t="s">
        <v>23</v>
      </c>
      <c r="BU8" s="86">
        <v>0</v>
      </c>
      <c r="BV8" s="38">
        <v>0</v>
      </c>
      <c r="BW8" s="4">
        <v>0</v>
      </c>
      <c r="BX8" s="85">
        <v>0</v>
      </c>
      <c r="BY8" s="125">
        <v>0</v>
      </c>
      <c r="BZ8" s="31">
        <v>0</v>
      </c>
      <c r="CA8" s="125">
        <v>42</v>
      </c>
      <c r="CB8" s="95">
        <v>36</v>
      </c>
      <c r="CC8" s="5">
        <f t="shared" si="35"/>
        <v>78</v>
      </c>
      <c r="CD8" s="6">
        <f t="shared" si="36"/>
        <v>42</v>
      </c>
      <c r="CE8" s="6">
        <f t="shared" si="37"/>
        <v>36</v>
      </c>
      <c r="CF8" s="6">
        <f t="shared" si="38"/>
        <v>78</v>
      </c>
      <c r="CH8" s="30" t="s">
        <v>23</v>
      </c>
      <c r="CI8" s="86">
        <v>154</v>
      </c>
      <c r="CJ8" s="38">
        <v>116</v>
      </c>
      <c r="CK8" s="4">
        <f t="shared" si="39"/>
        <v>270</v>
      </c>
      <c r="CL8" s="125">
        <v>0</v>
      </c>
      <c r="CM8" s="95">
        <v>0</v>
      </c>
      <c r="CN8" s="31">
        <v>0</v>
      </c>
      <c r="CO8" s="125">
        <v>0</v>
      </c>
      <c r="CP8" s="95">
        <v>0</v>
      </c>
      <c r="CQ8" s="9">
        <v>0</v>
      </c>
      <c r="CR8" s="6">
        <f t="shared" si="40"/>
        <v>154</v>
      </c>
      <c r="CS8" s="6">
        <f t="shared" si="41"/>
        <v>116</v>
      </c>
      <c r="CT8" s="6">
        <f t="shared" si="42"/>
        <v>270</v>
      </c>
      <c r="CV8" s="30" t="s">
        <v>23</v>
      </c>
      <c r="CW8" s="86">
        <v>67</v>
      </c>
      <c r="CX8" s="38">
        <v>63</v>
      </c>
      <c r="CY8" s="4">
        <f t="shared" si="43"/>
        <v>130</v>
      </c>
      <c r="CZ8" s="125">
        <v>0</v>
      </c>
      <c r="DA8" s="95">
        <v>0</v>
      </c>
      <c r="DB8" s="31">
        <v>0</v>
      </c>
      <c r="DC8" s="125">
        <v>0</v>
      </c>
      <c r="DD8" s="95">
        <v>0</v>
      </c>
      <c r="DE8" s="9">
        <v>0</v>
      </c>
      <c r="DF8" s="6">
        <f t="shared" si="44"/>
        <v>67</v>
      </c>
      <c r="DG8" s="6">
        <f t="shared" si="45"/>
        <v>63</v>
      </c>
      <c r="DH8" s="6">
        <f t="shared" si="46"/>
        <v>130</v>
      </c>
      <c r="DJ8" s="30" t="s">
        <v>23</v>
      </c>
      <c r="DK8" s="86">
        <v>128</v>
      </c>
      <c r="DL8" s="38">
        <v>123</v>
      </c>
      <c r="DM8" s="4">
        <f t="shared" si="47"/>
        <v>251</v>
      </c>
      <c r="DN8" s="85">
        <v>0</v>
      </c>
      <c r="DO8" s="125">
        <v>0</v>
      </c>
      <c r="DP8" s="31">
        <v>0</v>
      </c>
      <c r="DQ8" s="125">
        <v>0</v>
      </c>
      <c r="DR8" s="95">
        <v>0</v>
      </c>
      <c r="DS8" s="9">
        <v>0</v>
      </c>
      <c r="DT8" s="6">
        <f t="shared" si="48"/>
        <v>128</v>
      </c>
      <c r="DU8" s="6">
        <f t="shared" si="49"/>
        <v>123</v>
      </c>
      <c r="DV8" s="6">
        <f t="shared" si="50"/>
        <v>251</v>
      </c>
      <c r="DX8" s="30" t="s">
        <v>23</v>
      </c>
      <c r="DY8" s="86">
        <v>70</v>
      </c>
      <c r="DZ8" s="38">
        <v>65</v>
      </c>
      <c r="EA8" s="4">
        <f t="shared" si="51"/>
        <v>135</v>
      </c>
      <c r="EB8" s="125">
        <v>0</v>
      </c>
      <c r="EC8" s="95">
        <v>0</v>
      </c>
      <c r="ED8" s="31">
        <v>0</v>
      </c>
      <c r="EE8" s="125">
        <v>0</v>
      </c>
      <c r="EF8" s="95">
        <v>0</v>
      </c>
      <c r="EG8" s="9">
        <v>0</v>
      </c>
      <c r="EH8" s="6">
        <f t="shared" si="52"/>
        <v>70</v>
      </c>
      <c r="EI8" s="6">
        <f t="shared" si="9"/>
        <v>65</v>
      </c>
      <c r="EJ8" s="6">
        <f t="shared" si="9"/>
        <v>135</v>
      </c>
    </row>
    <row r="9" spans="2:140" ht="21" x14ac:dyDescent="0.2">
      <c r="B9" s="30" t="s">
        <v>24</v>
      </c>
      <c r="C9" s="76">
        <f t="shared" si="10"/>
        <v>1004</v>
      </c>
      <c r="D9" s="76">
        <f t="shared" si="11"/>
        <v>988</v>
      </c>
      <c r="E9" s="77">
        <f t="shared" si="12"/>
        <v>1992</v>
      </c>
      <c r="F9" s="76">
        <v>0</v>
      </c>
      <c r="G9" s="76">
        <v>0</v>
      </c>
      <c r="H9" s="77">
        <v>0</v>
      </c>
      <c r="I9" s="76">
        <f t="shared" si="13"/>
        <v>22</v>
      </c>
      <c r="J9" s="76">
        <f t="shared" si="14"/>
        <v>26</v>
      </c>
      <c r="K9" s="77">
        <f t="shared" si="15"/>
        <v>48</v>
      </c>
      <c r="L9" s="77">
        <f t="shared" si="16"/>
        <v>1026</v>
      </c>
      <c r="M9" s="77">
        <f t="shared" si="17"/>
        <v>1014</v>
      </c>
      <c r="N9" s="77">
        <f t="shared" si="18"/>
        <v>2040</v>
      </c>
      <c r="P9" s="129" t="s">
        <v>24</v>
      </c>
      <c r="Q9" s="86">
        <v>256</v>
      </c>
      <c r="R9" s="38">
        <v>254</v>
      </c>
      <c r="S9" s="4">
        <f t="shared" si="19"/>
        <v>510</v>
      </c>
      <c r="T9" s="95">
        <v>0</v>
      </c>
      <c r="U9" s="95">
        <v>0</v>
      </c>
      <c r="V9" s="8">
        <v>0</v>
      </c>
      <c r="W9" s="95">
        <v>0</v>
      </c>
      <c r="X9" s="95">
        <v>0</v>
      </c>
      <c r="Y9" s="9">
        <v>0</v>
      </c>
      <c r="Z9" s="6">
        <f t="shared" si="20"/>
        <v>256</v>
      </c>
      <c r="AA9" s="6">
        <f t="shared" si="21"/>
        <v>254</v>
      </c>
      <c r="AB9" s="6">
        <f t="shared" si="22"/>
        <v>510</v>
      </c>
      <c r="AD9" s="129" t="s">
        <v>24</v>
      </c>
      <c r="AE9" s="86">
        <v>177</v>
      </c>
      <c r="AF9" s="38">
        <v>166</v>
      </c>
      <c r="AG9" s="4">
        <f t="shared" si="23"/>
        <v>343</v>
      </c>
      <c r="AH9" s="125">
        <v>0</v>
      </c>
      <c r="AI9" s="125">
        <v>0</v>
      </c>
      <c r="AJ9" s="125">
        <v>0</v>
      </c>
      <c r="AK9" s="125">
        <v>0</v>
      </c>
      <c r="AL9" s="125">
        <v>0</v>
      </c>
      <c r="AM9" s="125">
        <v>0</v>
      </c>
      <c r="AN9" s="6">
        <f t="shared" si="24"/>
        <v>177</v>
      </c>
      <c r="AO9" s="6">
        <f t="shared" si="25"/>
        <v>166</v>
      </c>
      <c r="AP9" s="6">
        <f t="shared" si="26"/>
        <v>343</v>
      </c>
      <c r="AR9" s="129" t="s">
        <v>24</v>
      </c>
      <c r="AS9" s="125">
        <v>238</v>
      </c>
      <c r="AT9" s="95">
        <v>243</v>
      </c>
      <c r="AU9" s="4">
        <f t="shared" si="27"/>
        <v>481</v>
      </c>
      <c r="AV9" s="125">
        <v>0</v>
      </c>
      <c r="AW9" s="95">
        <v>0</v>
      </c>
      <c r="AX9" s="8">
        <v>0</v>
      </c>
      <c r="AY9" s="86">
        <v>0</v>
      </c>
      <c r="AZ9" s="38">
        <v>0</v>
      </c>
      <c r="BA9" s="9">
        <v>0</v>
      </c>
      <c r="BB9" s="6">
        <f t="shared" si="28"/>
        <v>238</v>
      </c>
      <c r="BC9" s="6">
        <f t="shared" si="29"/>
        <v>243</v>
      </c>
      <c r="BD9" s="6">
        <f t="shared" si="30"/>
        <v>481</v>
      </c>
      <c r="BF9" s="30" t="s">
        <v>24</v>
      </c>
      <c r="BG9" s="86">
        <v>105</v>
      </c>
      <c r="BH9" s="38">
        <v>87</v>
      </c>
      <c r="BI9" s="4">
        <f t="shared" si="31"/>
        <v>192</v>
      </c>
      <c r="BJ9" s="125">
        <v>0</v>
      </c>
      <c r="BK9" s="95">
        <v>0</v>
      </c>
      <c r="BL9" s="31">
        <v>0</v>
      </c>
      <c r="BM9" s="125">
        <v>0</v>
      </c>
      <c r="BN9" s="95">
        <v>0</v>
      </c>
      <c r="BO9" s="9">
        <v>0</v>
      </c>
      <c r="BP9" s="6">
        <f t="shared" si="32"/>
        <v>105</v>
      </c>
      <c r="BQ9" s="6">
        <f t="shared" si="33"/>
        <v>87</v>
      </c>
      <c r="BR9" s="6">
        <f t="shared" si="34"/>
        <v>192</v>
      </c>
      <c r="BT9" s="30" t="s">
        <v>24</v>
      </c>
      <c r="BU9" s="86">
        <v>0</v>
      </c>
      <c r="BV9" s="38">
        <v>0</v>
      </c>
      <c r="BW9" s="4">
        <v>0</v>
      </c>
      <c r="BX9" s="85">
        <v>0</v>
      </c>
      <c r="BY9" s="125">
        <v>0</v>
      </c>
      <c r="BZ9" s="31">
        <v>0</v>
      </c>
      <c r="CA9" s="125">
        <v>22</v>
      </c>
      <c r="CB9" s="95">
        <v>26</v>
      </c>
      <c r="CC9" s="5">
        <f t="shared" si="35"/>
        <v>48</v>
      </c>
      <c r="CD9" s="6">
        <f t="shared" si="36"/>
        <v>22</v>
      </c>
      <c r="CE9" s="6">
        <f t="shared" si="37"/>
        <v>26</v>
      </c>
      <c r="CF9" s="6">
        <f t="shared" si="38"/>
        <v>48</v>
      </c>
      <c r="CH9" s="30" t="s">
        <v>24</v>
      </c>
      <c r="CI9" s="86">
        <v>66</v>
      </c>
      <c r="CJ9" s="38">
        <v>77</v>
      </c>
      <c r="CK9" s="4">
        <f t="shared" si="39"/>
        <v>143</v>
      </c>
      <c r="CL9" s="125">
        <v>0</v>
      </c>
      <c r="CM9" s="95">
        <v>0</v>
      </c>
      <c r="CN9" s="31">
        <v>0</v>
      </c>
      <c r="CO9" s="125">
        <v>0</v>
      </c>
      <c r="CP9" s="95">
        <v>0</v>
      </c>
      <c r="CQ9" s="9">
        <v>0</v>
      </c>
      <c r="CR9" s="6">
        <f t="shared" si="40"/>
        <v>66</v>
      </c>
      <c r="CS9" s="6">
        <f t="shared" si="41"/>
        <v>77</v>
      </c>
      <c r="CT9" s="6">
        <f t="shared" si="42"/>
        <v>143</v>
      </c>
      <c r="CV9" s="30" t="s">
        <v>24</v>
      </c>
      <c r="CW9" s="86">
        <v>28</v>
      </c>
      <c r="CX9" s="38">
        <v>33</v>
      </c>
      <c r="CY9" s="4">
        <f t="shared" si="43"/>
        <v>61</v>
      </c>
      <c r="CZ9" s="125">
        <v>0</v>
      </c>
      <c r="DA9" s="95">
        <v>0</v>
      </c>
      <c r="DB9" s="31">
        <v>0</v>
      </c>
      <c r="DC9" s="125">
        <v>0</v>
      </c>
      <c r="DD9" s="95">
        <v>0</v>
      </c>
      <c r="DE9" s="9">
        <v>0</v>
      </c>
      <c r="DF9" s="6">
        <f t="shared" si="44"/>
        <v>28</v>
      </c>
      <c r="DG9" s="6">
        <f t="shared" si="45"/>
        <v>33</v>
      </c>
      <c r="DH9" s="6">
        <f t="shared" si="46"/>
        <v>61</v>
      </c>
      <c r="DJ9" s="30" t="s">
        <v>24</v>
      </c>
      <c r="DK9" s="86">
        <v>94</v>
      </c>
      <c r="DL9" s="38">
        <v>88</v>
      </c>
      <c r="DM9" s="4">
        <f t="shared" si="47"/>
        <v>182</v>
      </c>
      <c r="DN9" s="85">
        <v>0</v>
      </c>
      <c r="DO9" s="125">
        <v>0</v>
      </c>
      <c r="DP9" s="31">
        <v>0</v>
      </c>
      <c r="DQ9" s="125">
        <v>0</v>
      </c>
      <c r="DR9" s="95">
        <v>0</v>
      </c>
      <c r="DS9" s="9">
        <v>0</v>
      </c>
      <c r="DT9" s="6">
        <f t="shared" si="48"/>
        <v>94</v>
      </c>
      <c r="DU9" s="6">
        <f t="shared" si="49"/>
        <v>88</v>
      </c>
      <c r="DV9" s="6">
        <f t="shared" si="50"/>
        <v>182</v>
      </c>
      <c r="DX9" s="30" t="s">
        <v>24</v>
      </c>
      <c r="DY9" s="86">
        <v>40</v>
      </c>
      <c r="DZ9" s="38">
        <v>40</v>
      </c>
      <c r="EA9" s="4">
        <f t="shared" si="51"/>
        <v>80</v>
      </c>
      <c r="EB9" s="125">
        <v>0</v>
      </c>
      <c r="EC9" s="95">
        <v>0</v>
      </c>
      <c r="ED9" s="31">
        <v>0</v>
      </c>
      <c r="EE9" s="125">
        <v>0</v>
      </c>
      <c r="EF9" s="95">
        <v>0</v>
      </c>
      <c r="EG9" s="9">
        <v>0</v>
      </c>
      <c r="EH9" s="6">
        <f t="shared" si="52"/>
        <v>40</v>
      </c>
      <c r="EI9" s="6">
        <f t="shared" si="9"/>
        <v>40</v>
      </c>
      <c r="EJ9" s="6">
        <f t="shared" si="9"/>
        <v>80</v>
      </c>
    </row>
    <row r="10" spans="2:140" ht="21" x14ac:dyDescent="0.2">
      <c r="B10" s="30" t="s">
        <v>25</v>
      </c>
      <c r="C10" s="76">
        <f t="shared" si="10"/>
        <v>1686</v>
      </c>
      <c r="D10" s="76">
        <f t="shared" si="11"/>
        <v>1603</v>
      </c>
      <c r="E10" s="77">
        <f t="shared" si="12"/>
        <v>3289</v>
      </c>
      <c r="F10" s="76">
        <v>0</v>
      </c>
      <c r="G10" s="76">
        <v>0</v>
      </c>
      <c r="H10" s="77">
        <v>0</v>
      </c>
      <c r="I10" s="76">
        <f t="shared" si="13"/>
        <v>38</v>
      </c>
      <c r="J10" s="76">
        <f t="shared" si="14"/>
        <v>39</v>
      </c>
      <c r="K10" s="77">
        <f t="shared" si="15"/>
        <v>77</v>
      </c>
      <c r="L10" s="77">
        <f t="shared" si="16"/>
        <v>1724</v>
      </c>
      <c r="M10" s="77">
        <f t="shared" si="17"/>
        <v>1642</v>
      </c>
      <c r="N10" s="77">
        <f t="shared" si="18"/>
        <v>3366</v>
      </c>
      <c r="P10" s="129" t="s">
        <v>25</v>
      </c>
      <c r="Q10" s="86">
        <v>421</v>
      </c>
      <c r="R10" s="38">
        <v>410</v>
      </c>
      <c r="S10" s="4">
        <f t="shared" si="19"/>
        <v>831</v>
      </c>
      <c r="T10" s="95">
        <v>0</v>
      </c>
      <c r="U10" s="95">
        <v>0</v>
      </c>
      <c r="V10" s="8">
        <v>0</v>
      </c>
      <c r="W10" s="95">
        <v>0</v>
      </c>
      <c r="X10" s="95">
        <v>0</v>
      </c>
      <c r="Y10" s="9">
        <v>0</v>
      </c>
      <c r="Z10" s="6">
        <f t="shared" si="20"/>
        <v>421</v>
      </c>
      <c r="AA10" s="6">
        <f t="shared" si="21"/>
        <v>410</v>
      </c>
      <c r="AB10" s="6">
        <f t="shared" si="22"/>
        <v>831</v>
      </c>
      <c r="AD10" s="129" t="s">
        <v>25</v>
      </c>
      <c r="AE10" s="86">
        <v>308</v>
      </c>
      <c r="AF10" s="38">
        <v>262</v>
      </c>
      <c r="AG10" s="4">
        <f t="shared" si="23"/>
        <v>570</v>
      </c>
      <c r="AH10" s="125">
        <v>0</v>
      </c>
      <c r="AI10" s="125">
        <v>0</v>
      </c>
      <c r="AJ10" s="125">
        <v>0</v>
      </c>
      <c r="AK10" s="125">
        <v>0</v>
      </c>
      <c r="AL10" s="125">
        <v>0</v>
      </c>
      <c r="AM10" s="125">
        <v>0</v>
      </c>
      <c r="AN10" s="6">
        <f t="shared" si="24"/>
        <v>308</v>
      </c>
      <c r="AO10" s="6">
        <f t="shared" si="25"/>
        <v>262</v>
      </c>
      <c r="AP10" s="6">
        <f t="shared" si="26"/>
        <v>570</v>
      </c>
      <c r="AR10" s="129" t="s">
        <v>25</v>
      </c>
      <c r="AS10" s="125">
        <v>382</v>
      </c>
      <c r="AT10" s="95">
        <v>351</v>
      </c>
      <c r="AU10" s="4">
        <f t="shared" si="27"/>
        <v>733</v>
      </c>
      <c r="AV10" s="125">
        <v>0</v>
      </c>
      <c r="AW10" s="95">
        <v>0</v>
      </c>
      <c r="AX10" s="8">
        <v>0</v>
      </c>
      <c r="AY10" s="86">
        <v>0</v>
      </c>
      <c r="AZ10" s="38">
        <v>0</v>
      </c>
      <c r="BA10" s="9">
        <v>0</v>
      </c>
      <c r="BB10" s="6">
        <f t="shared" si="28"/>
        <v>382</v>
      </c>
      <c r="BC10" s="6">
        <f t="shared" si="29"/>
        <v>351</v>
      </c>
      <c r="BD10" s="6">
        <f t="shared" si="30"/>
        <v>733</v>
      </c>
      <c r="BF10" s="30" t="s">
        <v>25</v>
      </c>
      <c r="BG10" s="86">
        <v>143</v>
      </c>
      <c r="BH10" s="38">
        <v>133</v>
      </c>
      <c r="BI10" s="4">
        <f t="shared" si="31"/>
        <v>276</v>
      </c>
      <c r="BJ10" s="125">
        <v>0</v>
      </c>
      <c r="BK10" s="95">
        <v>0</v>
      </c>
      <c r="BL10" s="31">
        <v>0</v>
      </c>
      <c r="BM10" s="125">
        <v>0</v>
      </c>
      <c r="BN10" s="95">
        <v>0</v>
      </c>
      <c r="BO10" s="9">
        <v>0</v>
      </c>
      <c r="BP10" s="6">
        <f t="shared" si="32"/>
        <v>143</v>
      </c>
      <c r="BQ10" s="6">
        <f t="shared" si="33"/>
        <v>133</v>
      </c>
      <c r="BR10" s="6">
        <f t="shared" si="34"/>
        <v>276</v>
      </c>
      <c r="BT10" s="30" t="s">
        <v>25</v>
      </c>
      <c r="BU10" s="86">
        <v>0</v>
      </c>
      <c r="BV10" s="38">
        <v>0</v>
      </c>
      <c r="BW10" s="4">
        <v>0</v>
      </c>
      <c r="BX10" s="85">
        <v>0</v>
      </c>
      <c r="BY10" s="125">
        <v>0</v>
      </c>
      <c r="BZ10" s="31">
        <v>0</v>
      </c>
      <c r="CA10" s="125">
        <v>38</v>
      </c>
      <c r="CB10" s="95">
        <v>39</v>
      </c>
      <c r="CC10" s="5">
        <f t="shared" si="35"/>
        <v>77</v>
      </c>
      <c r="CD10" s="6">
        <f t="shared" si="36"/>
        <v>38</v>
      </c>
      <c r="CE10" s="6">
        <f t="shared" si="37"/>
        <v>39</v>
      </c>
      <c r="CF10" s="6">
        <f t="shared" si="38"/>
        <v>77</v>
      </c>
      <c r="CH10" s="30" t="s">
        <v>25</v>
      </c>
      <c r="CI10" s="86">
        <v>121</v>
      </c>
      <c r="CJ10" s="38">
        <v>128</v>
      </c>
      <c r="CK10" s="4">
        <f t="shared" si="39"/>
        <v>249</v>
      </c>
      <c r="CL10" s="125">
        <v>0</v>
      </c>
      <c r="CM10" s="95">
        <v>0</v>
      </c>
      <c r="CN10" s="31">
        <v>0</v>
      </c>
      <c r="CO10" s="125">
        <v>0</v>
      </c>
      <c r="CP10" s="95">
        <v>0</v>
      </c>
      <c r="CQ10" s="9">
        <v>0</v>
      </c>
      <c r="CR10" s="6">
        <f t="shared" si="40"/>
        <v>121</v>
      </c>
      <c r="CS10" s="6">
        <f t="shared" si="41"/>
        <v>128</v>
      </c>
      <c r="CT10" s="6">
        <f t="shared" si="42"/>
        <v>249</v>
      </c>
      <c r="CV10" s="30" t="s">
        <v>25</v>
      </c>
      <c r="CW10" s="86">
        <v>68</v>
      </c>
      <c r="CX10" s="38">
        <v>70</v>
      </c>
      <c r="CY10" s="4">
        <f t="shared" si="43"/>
        <v>138</v>
      </c>
      <c r="CZ10" s="125">
        <v>0</v>
      </c>
      <c r="DA10" s="95">
        <v>0</v>
      </c>
      <c r="DB10" s="31">
        <v>0</v>
      </c>
      <c r="DC10" s="125">
        <v>0</v>
      </c>
      <c r="DD10" s="95">
        <v>0</v>
      </c>
      <c r="DE10" s="9">
        <v>0</v>
      </c>
      <c r="DF10" s="6">
        <f t="shared" si="44"/>
        <v>68</v>
      </c>
      <c r="DG10" s="6">
        <f t="shared" si="45"/>
        <v>70</v>
      </c>
      <c r="DH10" s="6">
        <f t="shared" si="46"/>
        <v>138</v>
      </c>
      <c r="DJ10" s="30" t="s">
        <v>25</v>
      </c>
      <c r="DK10" s="86">
        <v>144</v>
      </c>
      <c r="DL10" s="38">
        <v>155</v>
      </c>
      <c r="DM10" s="4">
        <f t="shared" si="47"/>
        <v>299</v>
      </c>
      <c r="DN10" s="85">
        <v>0</v>
      </c>
      <c r="DO10" s="125">
        <v>0</v>
      </c>
      <c r="DP10" s="31">
        <v>0</v>
      </c>
      <c r="DQ10" s="125">
        <v>0</v>
      </c>
      <c r="DR10" s="95">
        <v>0</v>
      </c>
      <c r="DS10" s="9">
        <v>0</v>
      </c>
      <c r="DT10" s="6">
        <f t="shared" si="48"/>
        <v>144</v>
      </c>
      <c r="DU10" s="6">
        <f t="shared" si="49"/>
        <v>155</v>
      </c>
      <c r="DV10" s="6">
        <f t="shared" si="50"/>
        <v>299</v>
      </c>
      <c r="DX10" s="30" t="s">
        <v>25</v>
      </c>
      <c r="DY10" s="86">
        <v>99</v>
      </c>
      <c r="DZ10" s="38">
        <v>94</v>
      </c>
      <c r="EA10" s="4">
        <f t="shared" si="51"/>
        <v>193</v>
      </c>
      <c r="EB10" s="125">
        <v>0</v>
      </c>
      <c r="EC10" s="95">
        <v>0</v>
      </c>
      <c r="ED10" s="31">
        <v>0</v>
      </c>
      <c r="EE10" s="125">
        <v>0</v>
      </c>
      <c r="EF10" s="95">
        <v>0</v>
      </c>
      <c r="EG10" s="9">
        <v>0</v>
      </c>
      <c r="EH10" s="6">
        <f t="shared" si="52"/>
        <v>99</v>
      </c>
      <c r="EI10" s="6">
        <f t="shared" si="9"/>
        <v>94</v>
      </c>
      <c r="EJ10" s="6">
        <f t="shared" si="9"/>
        <v>193</v>
      </c>
    </row>
    <row r="11" spans="2:140" ht="21" x14ac:dyDescent="0.2">
      <c r="B11" s="30" t="s">
        <v>26</v>
      </c>
      <c r="C11" s="76">
        <f t="shared" si="10"/>
        <v>2231</v>
      </c>
      <c r="D11" s="76">
        <f t="shared" si="11"/>
        <v>2319</v>
      </c>
      <c r="E11" s="77">
        <f t="shared" si="12"/>
        <v>4550</v>
      </c>
      <c r="F11" s="76">
        <v>0</v>
      </c>
      <c r="G11" s="76">
        <v>0</v>
      </c>
      <c r="H11" s="77">
        <v>0</v>
      </c>
      <c r="I11" s="76">
        <f t="shared" si="13"/>
        <v>59</v>
      </c>
      <c r="J11" s="76">
        <f t="shared" si="14"/>
        <v>56</v>
      </c>
      <c r="K11" s="77">
        <f t="shared" si="15"/>
        <v>115</v>
      </c>
      <c r="L11" s="77">
        <f t="shared" si="16"/>
        <v>2290</v>
      </c>
      <c r="M11" s="77">
        <f t="shared" si="17"/>
        <v>2375</v>
      </c>
      <c r="N11" s="77">
        <f t="shared" si="18"/>
        <v>4665</v>
      </c>
      <c r="P11" s="129" t="s">
        <v>26</v>
      </c>
      <c r="Q11" s="86">
        <v>541</v>
      </c>
      <c r="R11" s="38">
        <v>562</v>
      </c>
      <c r="S11" s="4">
        <f t="shared" si="19"/>
        <v>1103</v>
      </c>
      <c r="T11" s="95">
        <v>0</v>
      </c>
      <c r="U11" s="95">
        <v>0</v>
      </c>
      <c r="V11" s="8">
        <v>0</v>
      </c>
      <c r="W11" s="95">
        <v>0</v>
      </c>
      <c r="X11" s="95">
        <v>0</v>
      </c>
      <c r="Y11" s="8">
        <v>0</v>
      </c>
      <c r="Z11" s="6">
        <f t="shared" si="20"/>
        <v>541</v>
      </c>
      <c r="AA11" s="6">
        <f t="shared" si="21"/>
        <v>562</v>
      </c>
      <c r="AB11" s="6">
        <f t="shared" si="22"/>
        <v>1103</v>
      </c>
      <c r="AD11" s="129" t="s">
        <v>26</v>
      </c>
      <c r="AE11" s="86">
        <v>354</v>
      </c>
      <c r="AF11" s="38">
        <v>370</v>
      </c>
      <c r="AG11" s="4">
        <f t="shared" si="23"/>
        <v>724</v>
      </c>
      <c r="AH11" s="125">
        <v>0</v>
      </c>
      <c r="AI11" s="125">
        <v>0</v>
      </c>
      <c r="AJ11" s="125">
        <v>0</v>
      </c>
      <c r="AK11" s="125">
        <v>0</v>
      </c>
      <c r="AL11" s="125">
        <v>0</v>
      </c>
      <c r="AM11" s="125">
        <v>0</v>
      </c>
      <c r="AN11" s="6">
        <f t="shared" si="24"/>
        <v>354</v>
      </c>
      <c r="AO11" s="6">
        <f t="shared" si="25"/>
        <v>370</v>
      </c>
      <c r="AP11" s="6">
        <f t="shared" si="26"/>
        <v>724</v>
      </c>
      <c r="AR11" s="129" t="s">
        <v>26</v>
      </c>
      <c r="AS11" s="125">
        <v>552</v>
      </c>
      <c r="AT11" s="95">
        <v>539</v>
      </c>
      <c r="AU11" s="4">
        <f t="shared" si="27"/>
        <v>1091</v>
      </c>
      <c r="AV11" s="125">
        <v>0</v>
      </c>
      <c r="AW11" s="95">
        <v>0</v>
      </c>
      <c r="AX11" s="8">
        <v>0</v>
      </c>
      <c r="AY11" s="86">
        <v>0</v>
      </c>
      <c r="AZ11" s="38">
        <v>0</v>
      </c>
      <c r="BA11" s="8">
        <v>0</v>
      </c>
      <c r="BB11" s="6">
        <f t="shared" si="28"/>
        <v>552</v>
      </c>
      <c r="BC11" s="6">
        <f t="shared" si="29"/>
        <v>539</v>
      </c>
      <c r="BD11" s="6">
        <f t="shared" si="30"/>
        <v>1091</v>
      </c>
      <c r="BF11" s="30" t="s">
        <v>26</v>
      </c>
      <c r="BG11" s="86">
        <v>239</v>
      </c>
      <c r="BH11" s="38">
        <v>235</v>
      </c>
      <c r="BI11" s="4">
        <f t="shared" si="31"/>
        <v>474</v>
      </c>
      <c r="BJ11" s="125">
        <v>0</v>
      </c>
      <c r="BK11" s="95">
        <v>0</v>
      </c>
      <c r="BL11" s="31">
        <v>0</v>
      </c>
      <c r="BM11" s="125">
        <v>0</v>
      </c>
      <c r="BN11" s="95">
        <v>0</v>
      </c>
      <c r="BO11" s="8">
        <v>0</v>
      </c>
      <c r="BP11" s="6">
        <f t="shared" si="32"/>
        <v>239</v>
      </c>
      <c r="BQ11" s="6">
        <f t="shared" si="33"/>
        <v>235</v>
      </c>
      <c r="BR11" s="6">
        <f t="shared" si="34"/>
        <v>474</v>
      </c>
      <c r="BT11" s="30" t="s">
        <v>26</v>
      </c>
      <c r="BU11" s="86">
        <v>0</v>
      </c>
      <c r="BV11" s="38">
        <v>0</v>
      </c>
      <c r="BW11" s="4">
        <v>0</v>
      </c>
      <c r="BX11" s="85">
        <v>0</v>
      </c>
      <c r="BY11" s="125">
        <v>0</v>
      </c>
      <c r="BZ11" s="31">
        <v>0</v>
      </c>
      <c r="CA11" s="125">
        <v>59</v>
      </c>
      <c r="CB11" s="95">
        <v>56</v>
      </c>
      <c r="CC11" s="5">
        <f t="shared" si="35"/>
        <v>115</v>
      </c>
      <c r="CD11" s="6">
        <f t="shared" si="36"/>
        <v>59</v>
      </c>
      <c r="CE11" s="6">
        <f t="shared" si="37"/>
        <v>56</v>
      </c>
      <c r="CF11" s="6">
        <f t="shared" si="38"/>
        <v>115</v>
      </c>
      <c r="CH11" s="30" t="s">
        <v>26</v>
      </c>
      <c r="CI11" s="86">
        <v>176</v>
      </c>
      <c r="CJ11" s="38">
        <v>171</v>
      </c>
      <c r="CK11" s="4">
        <f t="shared" si="39"/>
        <v>347</v>
      </c>
      <c r="CL11" s="125">
        <v>0</v>
      </c>
      <c r="CM11" s="95">
        <v>0</v>
      </c>
      <c r="CN11" s="31">
        <v>0</v>
      </c>
      <c r="CO11" s="125">
        <v>0</v>
      </c>
      <c r="CP11" s="95">
        <v>0</v>
      </c>
      <c r="CQ11" s="8">
        <v>0</v>
      </c>
      <c r="CR11" s="6">
        <f t="shared" si="40"/>
        <v>176</v>
      </c>
      <c r="CS11" s="6">
        <f t="shared" si="41"/>
        <v>171</v>
      </c>
      <c r="CT11" s="6">
        <f t="shared" si="42"/>
        <v>347</v>
      </c>
      <c r="CV11" s="30" t="s">
        <v>26</v>
      </c>
      <c r="CW11" s="86">
        <v>91</v>
      </c>
      <c r="CX11" s="38">
        <v>109</v>
      </c>
      <c r="CY11" s="4">
        <f t="shared" si="43"/>
        <v>200</v>
      </c>
      <c r="CZ11" s="125">
        <v>0</v>
      </c>
      <c r="DA11" s="95">
        <v>0</v>
      </c>
      <c r="DB11" s="31">
        <v>0</v>
      </c>
      <c r="DC11" s="125">
        <v>0</v>
      </c>
      <c r="DD11" s="95">
        <v>0</v>
      </c>
      <c r="DE11" s="8">
        <v>0</v>
      </c>
      <c r="DF11" s="6">
        <f t="shared" si="44"/>
        <v>91</v>
      </c>
      <c r="DG11" s="6">
        <f t="shared" si="45"/>
        <v>109</v>
      </c>
      <c r="DH11" s="6">
        <f t="shared" si="46"/>
        <v>200</v>
      </c>
      <c r="DJ11" s="30" t="s">
        <v>26</v>
      </c>
      <c r="DK11" s="86">
        <v>153</v>
      </c>
      <c r="DL11" s="38">
        <v>211</v>
      </c>
      <c r="DM11" s="4">
        <f t="shared" si="47"/>
        <v>364</v>
      </c>
      <c r="DN11" s="85">
        <v>0</v>
      </c>
      <c r="DO11" s="125">
        <v>0</v>
      </c>
      <c r="DP11" s="31">
        <v>0</v>
      </c>
      <c r="DQ11" s="125">
        <v>0</v>
      </c>
      <c r="DR11" s="95">
        <v>0</v>
      </c>
      <c r="DS11" s="8">
        <v>0</v>
      </c>
      <c r="DT11" s="6">
        <f t="shared" si="48"/>
        <v>153</v>
      </c>
      <c r="DU11" s="6">
        <f t="shared" si="49"/>
        <v>211</v>
      </c>
      <c r="DV11" s="6">
        <f t="shared" si="50"/>
        <v>364</v>
      </c>
      <c r="DX11" s="30" t="s">
        <v>26</v>
      </c>
      <c r="DY11" s="86">
        <v>125</v>
      </c>
      <c r="DZ11" s="38">
        <v>122</v>
      </c>
      <c r="EA11" s="4">
        <f t="shared" si="51"/>
        <v>247</v>
      </c>
      <c r="EB11" s="125">
        <v>0</v>
      </c>
      <c r="EC11" s="95">
        <v>0</v>
      </c>
      <c r="ED11" s="31">
        <v>0</v>
      </c>
      <c r="EE11" s="125">
        <v>0</v>
      </c>
      <c r="EF11" s="95">
        <v>0</v>
      </c>
      <c r="EG11" s="8">
        <v>0</v>
      </c>
      <c r="EH11" s="6">
        <f t="shared" si="52"/>
        <v>125</v>
      </c>
      <c r="EI11" s="6">
        <f t="shared" si="9"/>
        <v>122</v>
      </c>
      <c r="EJ11" s="6">
        <f t="shared" si="9"/>
        <v>247</v>
      </c>
    </row>
    <row r="12" spans="2:140" ht="21" x14ac:dyDescent="0.2">
      <c r="B12" s="30" t="s">
        <v>27</v>
      </c>
      <c r="C12" s="76">
        <f t="shared" si="10"/>
        <v>1306</v>
      </c>
      <c r="D12" s="76">
        <f t="shared" si="11"/>
        <v>1220</v>
      </c>
      <c r="E12" s="77">
        <f t="shared" si="12"/>
        <v>2526</v>
      </c>
      <c r="F12" s="76">
        <v>0</v>
      </c>
      <c r="G12" s="76">
        <v>0</v>
      </c>
      <c r="H12" s="77">
        <v>0</v>
      </c>
      <c r="I12" s="76">
        <f t="shared" si="13"/>
        <v>33</v>
      </c>
      <c r="J12" s="76">
        <f t="shared" si="14"/>
        <v>34</v>
      </c>
      <c r="K12" s="77">
        <f t="shared" si="15"/>
        <v>67</v>
      </c>
      <c r="L12" s="77">
        <f t="shared" si="16"/>
        <v>1339</v>
      </c>
      <c r="M12" s="77">
        <f t="shared" si="17"/>
        <v>1254</v>
      </c>
      <c r="N12" s="77">
        <f t="shared" si="18"/>
        <v>2593</v>
      </c>
      <c r="P12" s="129" t="s">
        <v>27</v>
      </c>
      <c r="Q12" s="86">
        <v>301</v>
      </c>
      <c r="R12" s="38">
        <v>305</v>
      </c>
      <c r="S12" s="4">
        <f t="shared" si="19"/>
        <v>606</v>
      </c>
      <c r="T12" s="95">
        <v>0</v>
      </c>
      <c r="U12" s="95">
        <v>0</v>
      </c>
      <c r="V12" s="8">
        <v>0</v>
      </c>
      <c r="W12" s="95">
        <v>0</v>
      </c>
      <c r="X12" s="95">
        <v>0</v>
      </c>
      <c r="Y12" s="8">
        <v>0</v>
      </c>
      <c r="Z12" s="6">
        <f t="shared" si="20"/>
        <v>301</v>
      </c>
      <c r="AA12" s="6">
        <f t="shared" si="21"/>
        <v>305</v>
      </c>
      <c r="AB12" s="6">
        <f t="shared" si="22"/>
        <v>606</v>
      </c>
      <c r="AD12" s="129" t="s">
        <v>27</v>
      </c>
      <c r="AE12" s="86">
        <v>194</v>
      </c>
      <c r="AF12" s="38">
        <v>157</v>
      </c>
      <c r="AG12" s="4">
        <f t="shared" si="23"/>
        <v>351</v>
      </c>
      <c r="AH12" s="125">
        <v>0</v>
      </c>
      <c r="AI12" s="125">
        <v>0</v>
      </c>
      <c r="AJ12" s="125">
        <v>0</v>
      </c>
      <c r="AK12" s="125">
        <v>0</v>
      </c>
      <c r="AL12" s="125">
        <v>0</v>
      </c>
      <c r="AM12" s="125">
        <v>0</v>
      </c>
      <c r="AN12" s="6">
        <f t="shared" si="24"/>
        <v>194</v>
      </c>
      <c r="AO12" s="6">
        <f t="shared" si="25"/>
        <v>157</v>
      </c>
      <c r="AP12" s="6">
        <f t="shared" si="26"/>
        <v>351</v>
      </c>
      <c r="AR12" s="129" t="s">
        <v>27</v>
      </c>
      <c r="AS12" s="125">
        <v>298</v>
      </c>
      <c r="AT12" s="95">
        <v>270</v>
      </c>
      <c r="AU12" s="4">
        <f t="shared" si="27"/>
        <v>568</v>
      </c>
      <c r="AV12" s="125">
        <v>0</v>
      </c>
      <c r="AW12" s="95">
        <v>0</v>
      </c>
      <c r="AX12" s="8">
        <v>0</v>
      </c>
      <c r="AY12" s="86">
        <v>0</v>
      </c>
      <c r="AZ12" s="38">
        <v>0</v>
      </c>
      <c r="BA12" s="8">
        <v>0</v>
      </c>
      <c r="BB12" s="6">
        <f t="shared" si="28"/>
        <v>298</v>
      </c>
      <c r="BC12" s="6">
        <f t="shared" si="29"/>
        <v>270</v>
      </c>
      <c r="BD12" s="6">
        <f t="shared" si="30"/>
        <v>568</v>
      </c>
      <c r="BF12" s="30" t="s">
        <v>27</v>
      </c>
      <c r="BG12" s="86">
        <v>147</v>
      </c>
      <c r="BH12" s="38">
        <v>122</v>
      </c>
      <c r="BI12" s="4">
        <f t="shared" si="31"/>
        <v>269</v>
      </c>
      <c r="BJ12" s="125">
        <v>0</v>
      </c>
      <c r="BK12" s="95">
        <v>0</v>
      </c>
      <c r="BL12" s="31">
        <v>0</v>
      </c>
      <c r="BM12" s="125">
        <v>0</v>
      </c>
      <c r="BN12" s="95">
        <v>0</v>
      </c>
      <c r="BO12" s="8">
        <v>0</v>
      </c>
      <c r="BP12" s="6">
        <f t="shared" si="32"/>
        <v>147</v>
      </c>
      <c r="BQ12" s="6">
        <f t="shared" si="33"/>
        <v>122</v>
      </c>
      <c r="BR12" s="6">
        <f t="shared" si="34"/>
        <v>269</v>
      </c>
      <c r="BT12" s="30" t="s">
        <v>27</v>
      </c>
      <c r="BU12" s="86">
        <v>0</v>
      </c>
      <c r="BV12" s="38">
        <v>0</v>
      </c>
      <c r="BW12" s="4">
        <v>0</v>
      </c>
      <c r="BX12" s="85">
        <v>0</v>
      </c>
      <c r="BY12" s="125">
        <v>0</v>
      </c>
      <c r="BZ12" s="31">
        <v>0</v>
      </c>
      <c r="CA12" s="125">
        <v>33</v>
      </c>
      <c r="CB12" s="95">
        <v>34</v>
      </c>
      <c r="CC12" s="5">
        <f t="shared" si="35"/>
        <v>67</v>
      </c>
      <c r="CD12" s="6">
        <f t="shared" si="36"/>
        <v>33</v>
      </c>
      <c r="CE12" s="6">
        <f t="shared" si="37"/>
        <v>34</v>
      </c>
      <c r="CF12" s="6">
        <f t="shared" si="38"/>
        <v>67</v>
      </c>
      <c r="CH12" s="30" t="s">
        <v>27</v>
      </c>
      <c r="CI12" s="86">
        <v>88</v>
      </c>
      <c r="CJ12" s="38">
        <v>93</v>
      </c>
      <c r="CK12" s="4">
        <f t="shared" si="39"/>
        <v>181</v>
      </c>
      <c r="CL12" s="125">
        <v>0</v>
      </c>
      <c r="CM12" s="95">
        <v>0</v>
      </c>
      <c r="CN12" s="31">
        <v>0</v>
      </c>
      <c r="CO12" s="125">
        <v>0</v>
      </c>
      <c r="CP12" s="95">
        <v>0</v>
      </c>
      <c r="CQ12" s="8">
        <v>0</v>
      </c>
      <c r="CR12" s="6">
        <f t="shared" si="40"/>
        <v>88</v>
      </c>
      <c r="CS12" s="6">
        <f t="shared" si="41"/>
        <v>93</v>
      </c>
      <c r="CT12" s="6">
        <f t="shared" si="42"/>
        <v>181</v>
      </c>
      <c r="CV12" s="30" t="s">
        <v>27</v>
      </c>
      <c r="CW12" s="86">
        <v>52</v>
      </c>
      <c r="CX12" s="38">
        <v>58</v>
      </c>
      <c r="CY12" s="4">
        <f t="shared" si="43"/>
        <v>110</v>
      </c>
      <c r="CZ12" s="125">
        <v>0</v>
      </c>
      <c r="DA12" s="95">
        <v>0</v>
      </c>
      <c r="DB12" s="31">
        <v>0</v>
      </c>
      <c r="DC12" s="125">
        <v>0</v>
      </c>
      <c r="DD12" s="95">
        <v>0</v>
      </c>
      <c r="DE12" s="8">
        <v>0</v>
      </c>
      <c r="DF12" s="6">
        <f t="shared" si="44"/>
        <v>52</v>
      </c>
      <c r="DG12" s="6">
        <f t="shared" si="45"/>
        <v>58</v>
      </c>
      <c r="DH12" s="6">
        <f t="shared" si="46"/>
        <v>110</v>
      </c>
      <c r="DJ12" s="30" t="s">
        <v>27</v>
      </c>
      <c r="DK12" s="86">
        <v>149</v>
      </c>
      <c r="DL12" s="38">
        <v>151</v>
      </c>
      <c r="DM12" s="4">
        <f t="shared" si="47"/>
        <v>300</v>
      </c>
      <c r="DN12" s="85">
        <v>0</v>
      </c>
      <c r="DO12" s="125">
        <v>0</v>
      </c>
      <c r="DP12" s="31">
        <v>0</v>
      </c>
      <c r="DQ12" s="125">
        <v>0</v>
      </c>
      <c r="DR12" s="95">
        <v>0</v>
      </c>
      <c r="DS12" s="8">
        <v>0</v>
      </c>
      <c r="DT12" s="6">
        <f t="shared" si="48"/>
        <v>149</v>
      </c>
      <c r="DU12" s="6">
        <f t="shared" si="49"/>
        <v>151</v>
      </c>
      <c r="DV12" s="6">
        <f t="shared" si="50"/>
        <v>300</v>
      </c>
      <c r="DX12" s="30" t="s">
        <v>27</v>
      </c>
      <c r="DY12" s="86">
        <v>77</v>
      </c>
      <c r="DZ12" s="38">
        <v>64</v>
      </c>
      <c r="EA12" s="4">
        <f t="shared" si="51"/>
        <v>141</v>
      </c>
      <c r="EB12" s="125">
        <v>0</v>
      </c>
      <c r="EC12" s="95">
        <v>0</v>
      </c>
      <c r="ED12" s="31">
        <v>0</v>
      </c>
      <c r="EE12" s="125">
        <v>0</v>
      </c>
      <c r="EF12" s="95">
        <v>0</v>
      </c>
      <c r="EG12" s="8">
        <v>0</v>
      </c>
      <c r="EH12" s="6">
        <f t="shared" si="52"/>
        <v>77</v>
      </c>
      <c r="EI12" s="6">
        <f t="shared" si="9"/>
        <v>64</v>
      </c>
      <c r="EJ12" s="6">
        <f t="shared" si="9"/>
        <v>141</v>
      </c>
    </row>
    <row r="13" spans="2:140" ht="21" x14ac:dyDescent="0.2">
      <c r="B13" s="30" t="s">
        <v>28</v>
      </c>
      <c r="C13" s="76">
        <f t="shared" si="10"/>
        <v>759</v>
      </c>
      <c r="D13" s="76">
        <f t="shared" si="11"/>
        <v>728</v>
      </c>
      <c r="E13" s="77">
        <f t="shared" si="12"/>
        <v>1487</v>
      </c>
      <c r="F13" s="76">
        <v>0</v>
      </c>
      <c r="G13" s="76">
        <v>0</v>
      </c>
      <c r="H13" s="77">
        <v>0</v>
      </c>
      <c r="I13" s="76">
        <f t="shared" si="13"/>
        <v>28</v>
      </c>
      <c r="J13" s="76">
        <f t="shared" si="14"/>
        <v>26</v>
      </c>
      <c r="K13" s="77">
        <f t="shared" si="15"/>
        <v>54</v>
      </c>
      <c r="L13" s="77">
        <f t="shared" si="16"/>
        <v>787</v>
      </c>
      <c r="M13" s="77">
        <f t="shared" si="17"/>
        <v>754</v>
      </c>
      <c r="N13" s="77">
        <f t="shared" si="18"/>
        <v>1541</v>
      </c>
      <c r="P13" s="129" t="s">
        <v>28</v>
      </c>
      <c r="Q13" s="86">
        <v>153</v>
      </c>
      <c r="R13" s="38">
        <v>165</v>
      </c>
      <c r="S13" s="4">
        <f t="shared" si="19"/>
        <v>318</v>
      </c>
      <c r="T13" s="95">
        <v>0</v>
      </c>
      <c r="U13" s="95">
        <v>0</v>
      </c>
      <c r="V13" s="8">
        <v>0</v>
      </c>
      <c r="W13" s="95">
        <v>0</v>
      </c>
      <c r="X13" s="95">
        <v>0</v>
      </c>
      <c r="Y13" s="8">
        <v>0</v>
      </c>
      <c r="Z13" s="6">
        <f t="shared" si="20"/>
        <v>153</v>
      </c>
      <c r="AA13" s="6">
        <f t="shared" si="21"/>
        <v>165</v>
      </c>
      <c r="AB13" s="6">
        <f t="shared" si="22"/>
        <v>318</v>
      </c>
      <c r="AD13" s="129" t="s">
        <v>28</v>
      </c>
      <c r="AE13" s="86">
        <v>93</v>
      </c>
      <c r="AF13" s="38">
        <v>94</v>
      </c>
      <c r="AG13" s="4">
        <f t="shared" si="23"/>
        <v>187</v>
      </c>
      <c r="AH13" s="125">
        <v>0</v>
      </c>
      <c r="AI13" s="125">
        <v>0</v>
      </c>
      <c r="AJ13" s="125">
        <v>0</v>
      </c>
      <c r="AK13" s="125">
        <v>0</v>
      </c>
      <c r="AL13" s="125">
        <v>0</v>
      </c>
      <c r="AM13" s="125">
        <v>0</v>
      </c>
      <c r="AN13" s="6">
        <f t="shared" si="24"/>
        <v>93</v>
      </c>
      <c r="AO13" s="6">
        <f t="shared" si="25"/>
        <v>94</v>
      </c>
      <c r="AP13" s="6">
        <f t="shared" si="26"/>
        <v>187</v>
      </c>
      <c r="AR13" s="129" t="s">
        <v>28</v>
      </c>
      <c r="AS13" s="125">
        <v>192</v>
      </c>
      <c r="AT13" s="95">
        <v>163</v>
      </c>
      <c r="AU13" s="4">
        <f t="shared" si="27"/>
        <v>355</v>
      </c>
      <c r="AV13" s="125">
        <v>0</v>
      </c>
      <c r="AW13" s="95">
        <v>0</v>
      </c>
      <c r="AX13" s="8">
        <v>0</v>
      </c>
      <c r="AY13" s="86">
        <v>0</v>
      </c>
      <c r="AZ13" s="38">
        <v>0</v>
      </c>
      <c r="BA13" s="8">
        <v>0</v>
      </c>
      <c r="BB13" s="6">
        <f t="shared" si="28"/>
        <v>192</v>
      </c>
      <c r="BC13" s="6">
        <f t="shared" si="29"/>
        <v>163</v>
      </c>
      <c r="BD13" s="6">
        <f t="shared" si="30"/>
        <v>355</v>
      </c>
      <c r="BF13" s="30" t="s">
        <v>28</v>
      </c>
      <c r="BG13" s="86">
        <v>110</v>
      </c>
      <c r="BH13" s="38">
        <v>127</v>
      </c>
      <c r="BI13" s="4">
        <f t="shared" si="31"/>
        <v>237</v>
      </c>
      <c r="BJ13" s="125">
        <v>0</v>
      </c>
      <c r="BK13" s="95">
        <v>0</v>
      </c>
      <c r="BL13" s="31">
        <v>0</v>
      </c>
      <c r="BM13" s="125">
        <v>0</v>
      </c>
      <c r="BN13" s="95">
        <v>0</v>
      </c>
      <c r="BO13" s="8">
        <v>0</v>
      </c>
      <c r="BP13" s="6">
        <f t="shared" si="32"/>
        <v>110</v>
      </c>
      <c r="BQ13" s="6">
        <f t="shared" si="33"/>
        <v>127</v>
      </c>
      <c r="BR13" s="6">
        <f t="shared" si="34"/>
        <v>237</v>
      </c>
      <c r="BT13" s="30" t="s">
        <v>28</v>
      </c>
      <c r="BU13" s="86">
        <v>0</v>
      </c>
      <c r="BV13" s="38">
        <v>0</v>
      </c>
      <c r="BW13" s="4">
        <v>0</v>
      </c>
      <c r="BX13" s="85">
        <v>0</v>
      </c>
      <c r="BY13" s="125">
        <v>0</v>
      </c>
      <c r="BZ13" s="31">
        <v>0</v>
      </c>
      <c r="CA13" s="125">
        <v>28</v>
      </c>
      <c r="CB13" s="95">
        <v>26</v>
      </c>
      <c r="CC13" s="5">
        <f t="shared" si="35"/>
        <v>54</v>
      </c>
      <c r="CD13" s="6">
        <f t="shared" si="36"/>
        <v>28</v>
      </c>
      <c r="CE13" s="6">
        <f t="shared" si="37"/>
        <v>26</v>
      </c>
      <c r="CF13" s="6">
        <f t="shared" si="38"/>
        <v>54</v>
      </c>
      <c r="CH13" s="30" t="s">
        <v>28</v>
      </c>
      <c r="CI13" s="86">
        <v>52</v>
      </c>
      <c r="CJ13" s="38">
        <v>46</v>
      </c>
      <c r="CK13" s="4">
        <f t="shared" si="39"/>
        <v>98</v>
      </c>
      <c r="CL13" s="125">
        <v>0</v>
      </c>
      <c r="CM13" s="95">
        <v>0</v>
      </c>
      <c r="CN13" s="31">
        <v>0</v>
      </c>
      <c r="CO13" s="125">
        <v>0</v>
      </c>
      <c r="CP13" s="95">
        <v>0</v>
      </c>
      <c r="CQ13" s="8">
        <v>0</v>
      </c>
      <c r="CR13" s="6">
        <f t="shared" si="40"/>
        <v>52</v>
      </c>
      <c r="CS13" s="6">
        <f t="shared" si="41"/>
        <v>46</v>
      </c>
      <c r="CT13" s="6">
        <f t="shared" si="42"/>
        <v>98</v>
      </c>
      <c r="CV13" s="30" t="s">
        <v>28</v>
      </c>
      <c r="CW13" s="86">
        <v>25</v>
      </c>
      <c r="CX13" s="38">
        <v>21</v>
      </c>
      <c r="CY13" s="4">
        <f t="shared" si="43"/>
        <v>46</v>
      </c>
      <c r="CZ13" s="125">
        <v>0</v>
      </c>
      <c r="DA13" s="95">
        <v>0</v>
      </c>
      <c r="DB13" s="31">
        <v>0</v>
      </c>
      <c r="DC13" s="125">
        <v>0</v>
      </c>
      <c r="DD13" s="95">
        <v>0</v>
      </c>
      <c r="DE13" s="8">
        <v>0</v>
      </c>
      <c r="DF13" s="6">
        <f t="shared" si="44"/>
        <v>25</v>
      </c>
      <c r="DG13" s="6">
        <f t="shared" si="45"/>
        <v>21</v>
      </c>
      <c r="DH13" s="6">
        <f t="shared" si="46"/>
        <v>46</v>
      </c>
      <c r="DJ13" s="30" t="s">
        <v>28</v>
      </c>
      <c r="DK13" s="86">
        <v>95</v>
      </c>
      <c r="DL13" s="38">
        <v>67</v>
      </c>
      <c r="DM13" s="4">
        <f t="shared" si="47"/>
        <v>162</v>
      </c>
      <c r="DN13" s="85">
        <v>0</v>
      </c>
      <c r="DO13" s="125">
        <v>0</v>
      </c>
      <c r="DP13" s="31">
        <v>0</v>
      </c>
      <c r="DQ13" s="125">
        <v>0</v>
      </c>
      <c r="DR13" s="95">
        <v>0</v>
      </c>
      <c r="DS13" s="8">
        <v>0</v>
      </c>
      <c r="DT13" s="6">
        <f t="shared" si="48"/>
        <v>95</v>
      </c>
      <c r="DU13" s="6">
        <f t="shared" si="49"/>
        <v>67</v>
      </c>
      <c r="DV13" s="6">
        <f t="shared" si="50"/>
        <v>162</v>
      </c>
      <c r="DX13" s="30" t="s">
        <v>28</v>
      </c>
      <c r="DY13" s="86">
        <v>39</v>
      </c>
      <c r="DZ13" s="38">
        <v>45</v>
      </c>
      <c r="EA13" s="4">
        <f t="shared" si="51"/>
        <v>84</v>
      </c>
      <c r="EB13" s="125">
        <v>0</v>
      </c>
      <c r="EC13" s="95">
        <v>0</v>
      </c>
      <c r="ED13" s="31">
        <v>0</v>
      </c>
      <c r="EE13" s="125">
        <v>0</v>
      </c>
      <c r="EF13" s="95">
        <v>0</v>
      </c>
      <c r="EG13" s="8">
        <v>0</v>
      </c>
      <c r="EH13" s="6">
        <f t="shared" si="52"/>
        <v>39</v>
      </c>
      <c r="EI13" s="6">
        <f t="shared" si="9"/>
        <v>45</v>
      </c>
      <c r="EJ13" s="6">
        <f t="shared" si="9"/>
        <v>84</v>
      </c>
    </row>
    <row r="14" spans="2:140" ht="21" x14ac:dyDescent="0.2">
      <c r="B14" s="30" t="s">
        <v>29</v>
      </c>
      <c r="C14" s="76">
        <f t="shared" si="10"/>
        <v>1606</v>
      </c>
      <c r="D14" s="76">
        <f t="shared" si="11"/>
        <v>1698</v>
      </c>
      <c r="E14" s="77">
        <f t="shared" si="12"/>
        <v>3304</v>
      </c>
      <c r="F14" s="76">
        <v>0</v>
      </c>
      <c r="G14" s="76">
        <v>0</v>
      </c>
      <c r="H14" s="77">
        <v>0</v>
      </c>
      <c r="I14" s="76">
        <f t="shared" si="13"/>
        <v>42</v>
      </c>
      <c r="J14" s="76">
        <f t="shared" si="14"/>
        <v>44</v>
      </c>
      <c r="K14" s="77">
        <f t="shared" si="15"/>
        <v>86</v>
      </c>
      <c r="L14" s="77">
        <f t="shared" si="16"/>
        <v>1648</v>
      </c>
      <c r="M14" s="77">
        <f t="shared" si="17"/>
        <v>1742</v>
      </c>
      <c r="N14" s="77">
        <f t="shared" si="18"/>
        <v>3390</v>
      </c>
      <c r="P14" s="129" t="s">
        <v>29</v>
      </c>
      <c r="Q14" s="86">
        <v>387</v>
      </c>
      <c r="R14" s="38">
        <v>467</v>
      </c>
      <c r="S14" s="4">
        <f t="shared" si="19"/>
        <v>854</v>
      </c>
      <c r="T14" s="95">
        <v>0</v>
      </c>
      <c r="U14" s="95">
        <v>0</v>
      </c>
      <c r="V14" s="8">
        <v>0</v>
      </c>
      <c r="W14" s="95">
        <v>0</v>
      </c>
      <c r="X14" s="95">
        <v>0</v>
      </c>
      <c r="Y14" s="8">
        <v>0</v>
      </c>
      <c r="Z14" s="6">
        <f t="shared" si="20"/>
        <v>387</v>
      </c>
      <c r="AA14" s="6">
        <f t="shared" si="21"/>
        <v>467</v>
      </c>
      <c r="AB14" s="6">
        <f t="shared" si="22"/>
        <v>854</v>
      </c>
      <c r="AD14" s="129" t="s">
        <v>29</v>
      </c>
      <c r="AE14" s="86">
        <v>200</v>
      </c>
      <c r="AF14" s="38">
        <v>217</v>
      </c>
      <c r="AG14" s="4">
        <f t="shared" si="23"/>
        <v>417</v>
      </c>
      <c r="AH14" s="125">
        <v>0</v>
      </c>
      <c r="AI14" s="125">
        <v>0</v>
      </c>
      <c r="AJ14" s="125">
        <v>0</v>
      </c>
      <c r="AK14" s="125">
        <v>0</v>
      </c>
      <c r="AL14" s="125">
        <v>0</v>
      </c>
      <c r="AM14" s="125">
        <v>0</v>
      </c>
      <c r="AN14" s="6">
        <f t="shared" si="24"/>
        <v>200</v>
      </c>
      <c r="AO14" s="6">
        <f t="shared" si="25"/>
        <v>217</v>
      </c>
      <c r="AP14" s="6">
        <f t="shared" si="26"/>
        <v>417</v>
      </c>
      <c r="AR14" s="129" t="s">
        <v>29</v>
      </c>
      <c r="AS14" s="125">
        <v>377</v>
      </c>
      <c r="AT14" s="95">
        <v>391</v>
      </c>
      <c r="AU14" s="4">
        <f t="shared" si="27"/>
        <v>768</v>
      </c>
      <c r="AV14" s="125">
        <v>0</v>
      </c>
      <c r="AW14" s="95">
        <v>0</v>
      </c>
      <c r="AX14" s="8">
        <v>0</v>
      </c>
      <c r="AY14" s="86">
        <v>0</v>
      </c>
      <c r="AZ14" s="38">
        <v>0</v>
      </c>
      <c r="BA14" s="8">
        <v>0</v>
      </c>
      <c r="BB14" s="6">
        <f t="shared" si="28"/>
        <v>377</v>
      </c>
      <c r="BC14" s="6">
        <f t="shared" si="29"/>
        <v>391</v>
      </c>
      <c r="BD14" s="6">
        <f t="shared" si="30"/>
        <v>768</v>
      </c>
      <c r="BF14" s="30" t="s">
        <v>29</v>
      </c>
      <c r="BG14" s="86">
        <v>227</v>
      </c>
      <c r="BH14" s="38">
        <v>211</v>
      </c>
      <c r="BI14" s="4">
        <f t="shared" si="31"/>
        <v>438</v>
      </c>
      <c r="BJ14" s="125">
        <v>0</v>
      </c>
      <c r="BK14" s="95">
        <v>0</v>
      </c>
      <c r="BL14" s="31">
        <v>0</v>
      </c>
      <c r="BM14" s="125">
        <v>0</v>
      </c>
      <c r="BN14" s="95">
        <v>0</v>
      </c>
      <c r="BO14" s="8">
        <v>0</v>
      </c>
      <c r="BP14" s="6">
        <f t="shared" si="32"/>
        <v>227</v>
      </c>
      <c r="BQ14" s="6">
        <f t="shared" si="33"/>
        <v>211</v>
      </c>
      <c r="BR14" s="6">
        <f t="shared" si="34"/>
        <v>438</v>
      </c>
      <c r="BT14" s="30" t="s">
        <v>29</v>
      </c>
      <c r="BU14" s="86">
        <v>0</v>
      </c>
      <c r="BV14" s="38">
        <v>0</v>
      </c>
      <c r="BW14" s="4">
        <v>0</v>
      </c>
      <c r="BX14" s="85">
        <v>0</v>
      </c>
      <c r="BY14" s="125">
        <v>0</v>
      </c>
      <c r="BZ14" s="31">
        <v>0</v>
      </c>
      <c r="CA14" s="125">
        <v>42</v>
      </c>
      <c r="CB14" s="95">
        <v>44</v>
      </c>
      <c r="CC14" s="5">
        <f t="shared" si="35"/>
        <v>86</v>
      </c>
      <c r="CD14" s="6">
        <f t="shared" si="36"/>
        <v>42</v>
      </c>
      <c r="CE14" s="6">
        <f t="shared" si="37"/>
        <v>44</v>
      </c>
      <c r="CF14" s="6">
        <f t="shared" si="38"/>
        <v>86</v>
      </c>
      <c r="CH14" s="30" t="s">
        <v>29</v>
      </c>
      <c r="CI14" s="86">
        <v>138</v>
      </c>
      <c r="CJ14" s="38">
        <v>134</v>
      </c>
      <c r="CK14" s="4">
        <f t="shared" si="39"/>
        <v>272</v>
      </c>
      <c r="CL14" s="125">
        <v>0</v>
      </c>
      <c r="CM14" s="95">
        <v>0</v>
      </c>
      <c r="CN14" s="31">
        <v>0</v>
      </c>
      <c r="CO14" s="125">
        <v>0</v>
      </c>
      <c r="CP14" s="95">
        <v>0</v>
      </c>
      <c r="CQ14" s="8">
        <v>0</v>
      </c>
      <c r="CR14" s="6">
        <f t="shared" si="40"/>
        <v>138</v>
      </c>
      <c r="CS14" s="6">
        <f t="shared" si="41"/>
        <v>134</v>
      </c>
      <c r="CT14" s="6">
        <f t="shared" si="42"/>
        <v>272</v>
      </c>
      <c r="CV14" s="30" t="s">
        <v>29</v>
      </c>
      <c r="CW14" s="86">
        <v>62</v>
      </c>
      <c r="CX14" s="38">
        <v>73</v>
      </c>
      <c r="CY14" s="4">
        <f t="shared" si="43"/>
        <v>135</v>
      </c>
      <c r="CZ14" s="125">
        <v>0</v>
      </c>
      <c r="DA14" s="95">
        <v>0</v>
      </c>
      <c r="DB14" s="31">
        <v>0</v>
      </c>
      <c r="DC14" s="125">
        <v>0</v>
      </c>
      <c r="DD14" s="95">
        <v>0</v>
      </c>
      <c r="DE14" s="8">
        <v>0</v>
      </c>
      <c r="DF14" s="6">
        <f t="shared" si="44"/>
        <v>62</v>
      </c>
      <c r="DG14" s="6">
        <f t="shared" si="45"/>
        <v>73</v>
      </c>
      <c r="DH14" s="6">
        <f t="shared" si="46"/>
        <v>135</v>
      </c>
      <c r="DJ14" s="30" t="s">
        <v>29</v>
      </c>
      <c r="DK14" s="86">
        <v>118</v>
      </c>
      <c r="DL14" s="38">
        <v>106</v>
      </c>
      <c r="DM14" s="4">
        <f t="shared" si="47"/>
        <v>224</v>
      </c>
      <c r="DN14" s="85">
        <v>0</v>
      </c>
      <c r="DO14" s="125">
        <v>0</v>
      </c>
      <c r="DP14" s="31">
        <v>0</v>
      </c>
      <c r="DQ14" s="125">
        <v>0</v>
      </c>
      <c r="DR14" s="95">
        <v>0</v>
      </c>
      <c r="DS14" s="8">
        <v>0</v>
      </c>
      <c r="DT14" s="6">
        <f t="shared" si="48"/>
        <v>118</v>
      </c>
      <c r="DU14" s="6">
        <f t="shared" si="49"/>
        <v>106</v>
      </c>
      <c r="DV14" s="6">
        <f t="shared" si="50"/>
        <v>224</v>
      </c>
      <c r="DX14" s="30" t="s">
        <v>29</v>
      </c>
      <c r="DY14" s="86">
        <v>97</v>
      </c>
      <c r="DZ14" s="38">
        <v>99</v>
      </c>
      <c r="EA14" s="4">
        <f t="shared" si="51"/>
        <v>196</v>
      </c>
      <c r="EB14" s="125">
        <v>0</v>
      </c>
      <c r="EC14" s="95">
        <v>0</v>
      </c>
      <c r="ED14" s="31">
        <v>0</v>
      </c>
      <c r="EE14" s="125">
        <v>0</v>
      </c>
      <c r="EF14" s="95">
        <v>0</v>
      </c>
      <c r="EG14" s="8">
        <v>0</v>
      </c>
      <c r="EH14" s="6">
        <f t="shared" si="52"/>
        <v>97</v>
      </c>
      <c r="EI14" s="6">
        <f t="shared" si="9"/>
        <v>99</v>
      </c>
      <c r="EJ14" s="6">
        <f t="shared" si="9"/>
        <v>196</v>
      </c>
    </row>
    <row r="15" spans="2:140" ht="21" x14ac:dyDescent="0.2">
      <c r="B15" s="30" t="s">
        <v>30</v>
      </c>
      <c r="C15" s="76">
        <f t="shared" si="10"/>
        <v>1631</v>
      </c>
      <c r="D15" s="76">
        <f t="shared" si="11"/>
        <v>1748</v>
      </c>
      <c r="E15" s="77">
        <f t="shared" si="12"/>
        <v>3379</v>
      </c>
      <c r="F15" s="76">
        <v>0</v>
      </c>
      <c r="G15" s="76">
        <v>0</v>
      </c>
      <c r="H15" s="77">
        <v>0</v>
      </c>
      <c r="I15" s="76">
        <f t="shared" si="13"/>
        <v>47</v>
      </c>
      <c r="J15" s="76">
        <f t="shared" si="14"/>
        <v>46</v>
      </c>
      <c r="K15" s="77">
        <f t="shared" si="15"/>
        <v>93</v>
      </c>
      <c r="L15" s="77">
        <f t="shared" si="16"/>
        <v>1678</v>
      </c>
      <c r="M15" s="77">
        <f t="shared" si="17"/>
        <v>1794</v>
      </c>
      <c r="N15" s="77">
        <f t="shared" si="18"/>
        <v>3472</v>
      </c>
      <c r="P15" s="129" t="s">
        <v>30</v>
      </c>
      <c r="Q15" s="86">
        <v>387</v>
      </c>
      <c r="R15" s="38">
        <v>478</v>
      </c>
      <c r="S15" s="4">
        <f t="shared" si="19"/>
        <v>865</v>
      </c>
      <c r="T15" s="95">
        <v>0</v>
      </c>
      <c r="U15" s="95">
        <v>0</v>
      </c>
      <c r="V15" s="8">
        <v>0</v>
      </c>
      <c r="W15" s="95">
        <v>0</v>
      </c>
      <c r="X15" s="95">
        <v>0</v>
      </c>
      <c r="Y15" s="8">
        <v>0</v>
      </c>
      <c r="Z15" s="6">
        <f t="shared" si="20"/>
        <v>387</v>
      </c>
      <c r="AA15" s="6">
        <f t="shared" si="21"/>
        <v>478</v>
      </c>
      <c r="AB15" s="6">
        <f t="shared" si="22"/>
        <v>865</v>
      </c>
      <c r="AD15" s="129" t="s">
        <v>30</v>
      </c>
      <c r="AE15" s="86">
        <v>225</v>
      </c>
      <c r="AF15" s="38">
        <v>296</v>
      </c>
      <c r="AG15" s="4">
        <f t="shared" si="23"/>
        <v>521</v>
      </c>
      <c r="AH15" s="125">
        <v>0</v>
      </c>
      <c r="AI15" s="125">
        <v>0</v>
      </c>
      <c r="AJ15" s="125">
        <v>0</v>
      </c>
      <c r="AK15" s="125">
        <v>0</v>
      </c>
      <c r="AL15" s="125">
        <v>0</v>
      </c>
      <c r="AM15" s="125">
        <v>0</v>
      </c>
      <c r="AN15" s="6">
        <f t="shared" si="24"/>
        <v>225</v>
      </c>
      <c r="AO15" s="6">
        <f t="shared" si="25"/>
        <v>296</v>
      </c>
      <c r="AP15" s="6">
        <f t="shared" si="26"/>
        <v>521</v>
      </c>
      <c r="AR15" s="129" t="s">
        <v>30</v>
      </c>
      <c r="AS15" s="125">
        <v>309</v>
      </c>
      <c r="AT15" s="95">
        <v>366</v>
      </c>
      <c r="AU15" s="4">
        <f t="shared" si="27"/>
        <v>675</v>
      </c>
      <c r="AV15" s="125">
        <v>0</v>
      </c>
      <c r="AW15" s="95">
        <v>0</v>
      </c>
      <c r="AX15" s="8">
        <v>0</v>
      </c>
      <c r="AY15" s="86">
        <v>0</v>
      </c>
      <c r="AZ15" s="38">
        <v>0</v>
      </c>
      <c r="BA15" s="8">
        <v>0</v>
      </c>
      <c r="BB15" s="6">
        <f t="shared" si="28"/>
        <v>309</v>
      </c>
      <c r="BC15" s="6">
        <f t="shared" si="29"/>
        <v>366</v>
      </c>
      <c r="BD15" s="6">
        <f t="shared" si="30"/>
        <v>675</v>
      </c>
      <c r="BF15" s="30" t="s">
        <v>30</v>
      </c>
      <c r="BG15" s="86">
        <v>217</v>
      </c>
      <c r="BH15" s="38">
        <v>167</v>
      </c>
      <c r="BI15" s="4">
        <f t="shared" si="31"/>
        <v>384</v>
      </c>
      <c r="BJ15" s="125">
        <v>0</v>
      </c>
      <c r="BK15" s="95">
        <v>0</v>
      </c>
      <c r="BL15" s="31">
        <v>0</v>
      </c>
      <c r="BM15" s="125">
        <v>0</v>
      </c>
      <c r="BN15" s="95">
        <v>0</v>
      </c>
      <c r="BO15" s="8">
        <v>0</v>
      </c>
      <c r="BP15" s="6">
        <f t="shared" si="32"/>
        <v>217</v>
      </c>
      <c r="BQ15" s="6">
        <f t="shared" si="33"/>
        <v>167</v>
      </c>
      <c r="BR15" s="6">
        <f t="shared" si="34"/>
        <v>384</v>
      </c>
      <c r="BT15" s="30" t="s">
        <v>30</v>
      </c>
      <c r="BU15" s="86">
        <v>0</v>
      </c>
      <c r="BV15" s="38">
        <v>0</v>
      </c>
      <c r="BW15" s="4">
        <v>0</v>
      </c>
      <c r="BX15" s="85">
        <v>0</v>
      </c>
      <c r="BY15" s="125">
        <v>0</v>
      </c>
      <c r="BZ15" s="31">
        <v>0</v>
      </c>
      <c r="CA15" s="125">
        <v>47</v>
      </c>
      <c r="CB15" s="95">
        <v>46</v>
      </c>
      <c r="CC15" s="5">
        <f t="shared" si="35"/>
        <v>93</v>
      </c>
      <c r="CD15" s="6">
        <f t="shared" si="36"/>
        <v>47</v>
      </c>
      <c r="CE15" s="6">
        <f t="shared" si="37"/>
        <v>46</v>
      </c>
      <c r="CF15" s="6">
        <f t="shared" si="38"/>
        <v>93</v>
      </c>
      <c r="CH15" s="30" t="s">
        <v>30</v>
      </c>
      <c r="CI15" s="86">
        <v>122</v>
      </c>
      <c r="CJ15" s="38">
        <v>136</v>
      </c>
      <c r="CK15" s="4">
        <f t="shared" si="39"/>
        <v>258</v>
      </c>
      <c r="CL15" s="125">
        <v>0</v>
      </c>
      <c r="CM15" s="95">
        <v>0</v>
      </c>
      <c r="CN15" s="31">
        <v>0</v>
      </c>
      <c r="CO15" s="125">
        <v>0</v>
      </c>
      <c r="CP15" s="95">
        <v>0</v>
      </c>
      <c r="CQ15" s="8">
        <v>0</v>
      </c>
      <c r="CR15" s="6">
        <f t="shared" si="40"/>
        <v>122</v>
      </c>
      <c r="CS15" s="6">
        <f t="shared" si="41"/>
        <v>136</v>
      </c>
      <c r="CT15" s="6">
        <f t="shared" si="42"/>
        <v>258</v>
      </c>
      <c r="CV15" s="30" t="s">
        <v>30</v>
      </c>
      <c r="CW15" s="86">
        <v>90</v>
      </c>
      <c r="CX15" s="38">
        <v>50</v>
      </c>
      <c r="CY15" s="4">
        <f t="shared" si="43"/>
        <v>140</v>
      </c>
      <c r="CZ15" s="125">
        <v>0</v>
      </c>
      <c r="DA15" s="95">
        <v>0</v>
      </c>
      <c r="DB15" s="31">
        <v>0</v>
      </c>
      <c r="DC15" s="125">
        <v>0</v>
      </c>
      <c r="DD15" s="95">
        <v>0</v>
      </c>
      <c r="DE15" s="8">
        <v>0</v>
      </c>
      <c r="DF15" s="6">
        <f t="shared" si="44"/>
        <v>90</v>
      </c>
      <c r="DG15" s="6">
        <f t="shared" si="45"/>
        <v>50</v>
      </c>
      <c r="DH15" s="6">
        <f t="shared" si="46"/>
        <v>140</v>
      </c>
      <c r="DJ15" s="30" t="s">
        <v>30</v>
      </c>
      <c r="DK15" s="86">
        <v>189</v>
      </c>
      <c r="DL15" s="38">
        <v>168</v>
      </c>
      <c r="DM15" s="4">
        <f t="shared" si="47"/>
        <v>357</v>
      </c>
      <c r="DN15" s="85">
        <v>0</v>
      </c>
      <c r="DO15" s="125">
        <v>0</v>
      </c>
      <c r="DP15" s="31">
        <v>0</v>
      </c>
      <c r="DQ15" s="125">
        <v>0</v>
      </c>
      <c r="DR15" s="95">
        <v>0</v>
      </c>
      <c r="DS15" s="8">
        <v>0</v>
      </c>
      <c r="DT15" s="6">
        <f t="shared" si="48"/>
        <v>189</v>
      </c>
      <c r="DU15" s="6">
        <f t="shared" si="49"/>
        <v>168</v>
      </c>
      <c r="DV15" s="6">
        <f t="shared" si="50"/>
        <v>357</v>
      </c>
      <c r="DX15" s="30" t="s">
        <v>30</v>
      </c>
      <c r="DY15" s="86">
        <v>92</v>
      </c>
      <c r="DZ15" s="38">
        <v>87</v>
      </c>
      <c r="EA15" s="4">
        <f t="shared" si="51"/>
        <v>179</v>
      </c>
      <c r="EB15" s="125">
        <v>0</v>
      </c>
      <c r="EC15" s="95">
        <v>0</v>
      </c>
      <c r="ED15" s="31">
        <v>0</v>
      </c>
      <c r="EE15" s="125">
        <v>0</v>
      </c>
      <c r="EF15" s="95">
        <v>0</v>
      </c>
      <c r="EG15" s="8">
        <v>0</v>
      </c>
      <c r="EH15" s="6">
        <f t="shared" si="52"/>
        <v>92</v>
      </c>
      <c r="EI15" s="6">
        <f t="shared" si="9"/>
        <v>87</v>
      </c>
      <c r="EJ15" s="6">
        <f t="shared" si="9"/>
        <v>179</v>
      </c>
    </row>
    <row r="16" spans="2:140" ht="21" x14ac:dyDescent="0.2">
      <c r="B16" s="30" t="s">
        <v>31</v>
      </c>
      <c r="C16" s="76">
        <f t="shared" si="10"/>
        <v>2280</v>
      </c>
      <c r="D16" s="76">
        <f t="shared" si="11"/>
        <v>2333</v>
      </c>
      <c r="E16" s="77">
        <f t="shared" si="12"/>
        <v>4613</v>
      </c>
      <c r="F16" s="76">
        <v>0</v>
      </c>
      <c r="G16" s="76">
        <v>0</v>
      </c>
      <c r="H16" s="77">
        <v>0</v>
      </c>
      <c r="I16" s="76">
        <f t="shared" si="13"/>
        <v>66</v>
      </c>
      <c r="J16" s="76">
        <f t="shared" si="14"/>
        <v>47</v>
      </c>
      <c r="K16" s="77">
        <f t="shared" si="15"/>
        <v>113</v>
      </c>
      <c r="L16" s="77">
        <f t="shared" si="16"/>
        <v>2346</v>
      </c>
      <c r="M16" s="77">
        <f t="shared" si="17"/>
        <v>2380</v>
      </c>
      <c r="N16" s="77">
        <f t="shared" si="18"/>
        <v>4726</v>
      </c>
      <c r="P16" s="129" t="s">
        <v>31</v>
      </c>
      <c r="Q16" s="86">
        <v>569</v>
      </c>
      <c r="R16" s="38">
        <v>624</v>
      </c>
      <c r="S16" s="4">
        <f t="shared" si="19"/>
        <v>1193</v>
      </c>
      <c r="T16" s="95">
        <v>0</v>
      </c>
      <c r="U16" s="95">
        <v>0</v>
      </c>
      <c r="V16" s="8">
        <v>0</v>
      </c>
      <c r="W16" s="95">
        <v>0</v>
      </c>
      <c r="X16" s="95">
        <v>0</v>
      </c>
      <c r="Y16" s="8">
        <v>0</v>
      </c>
      <c r="Z16" s="6">
        <f t="shared" si="20"/>
        <v>569</v>
      </c>
      <c r="AA16" s="6">
        <f t="shared" si="21"/>
        <v>624</v>
      </c>
      <c r="AB16" s="6">
        <f t="shared" si="22"/>
        <v>1193</v>
      </c>
      <c r="AD16" s="129" t="s">
        <v>31</v>
      </c>
      <c r="AE16" s="86">
        <v>351</v>
      </c>
      <c r="AF16" s="38">
        <v>372</v>
      </c>
      <c r="AG16" s="4">
        <f t="shared" si="23"/>
        <v>723</v>
      </c>
      <c r="AH16" s="125">
        <v>0</v>
      </c>
      <c r="AI16" s="125">
        <v>0</v>
      </c>
      <c r="AJ16" s="125">
        <v>0</v>
      </c>
      <c r="AK16" s="125">
        <v>0</v>
      </c>
      <c r="AL16" s="125">
        <v>0</v>
      </c>
      <c r="AM16" s="125">
        <v>0</v>
      </c>
      <c r="AN16" s="6">
        <f t="shared" si="24"/>
        <v>351</v>
      </c>
      <c r="AO16" s="6">
        <f t="shared" si="25"/>
        <v>372</v>
      </c>
      <c r="AP16" s="6">
        <f t="shared" si="26"/>
        <v>723</v>
      </c>
      <c r="AR16" s="129" t="s">
        <v>31</v>
      </c>
      <c r="AS16" s="125">
        <v>460</v>
      </c>
      <c r="AT16" s="95">
        <v>511</v>
      </c>
      <c r="AU16" s="4">
        <f t="shared" si="27"/>
        <v>971</v>
      </c>
      <c r="AV16" s="125">
        <v>0</v>
      </c>
      <c r="AW16" s="95">
        <v>0</v>
      </c>
      <c r="AX16" s="8">
        <v>0</v>
      </c>
      <c r="AY16" s="86">
        <v>0</v>
      </c>
      <c r="AZ16" s="38">
        <v>0</v>
      </c>
      <c r="BA16" s="8">
        <v>0</v>
      </c>
      <c r="BB16" s="6">
        <f t="shared" si="28"/>
        <v>460</v>
      </c>
      <c r="BC16" s="6">
        <f t="shared" si="29"/>
        <v>511</v>
      </c>
      <c r="BD16" s="6">
        <f t="shared" si="30"/>
        <v>971</v>
      </c>
      <c r="BF16" s="30" t="s">
        <v>31</v>
      </c>
      <c r="BG16" s="86">
        <v>250</v>
      </c>
      <c r="BH16" s="38">
        <v>236</v>
      </c>
      <c r="BI16" s="4">
        <f t="shared" si="31"/>
        <v>486</v>
      </c>
      <c r="BJ16" s="125">
        <v>0</v>
      </c>
      <c r="BK16" s="95">
        <v>0</v>
      </c>
      <c r="BL16" s="31">
        <v>0</v>
      </c>
      <c r="BM16" s="125">
        <v>0</v>
      </c>
      <c r="BN16" s="95">
        <v>0</v>
      </c>
      <c r="BO16" s="8">
        <v>0</v>
      </c>
      <c r="BP16" s="6">
        <f t="shared" si="32"/>
        <v>250</v>
      </c>
      <c r="BQ16" s="6">
        <f t="shared" si="33"/>
        <v>236</v>
      </c>
      <c r="BR16" s="6">
        <f t="shared" si="34"/>
        <v>486</v>
      </c>
      <c r="BT16" s="30" t="s">
        <v>31</v>
      </c>
      <c r="BU16" s="86">
        <v>0</v>
      </c>
      <c r="BV16" s="38">
        <v>0</v>
      </c>
      <c r="BW16" s="4">
        <v>0</v>
      </c>
      <c r="BX16" s="85">
        <v>0</v>
      </c>
      <c r="BY16" s="125">
        <v>0</v>
      </c>
      <c r="BZ16" s="31">
        <v>0</v>
      </c>
      <c r="CA16" s="125">
        <v>66</v>
      </c>
      <c r="CB16" s="95">
        <v>47</v>
      </c>
      <c r="CC16" s="5">
        <f t="shared" si="35"/>
        <v>113</v>
      </c>
      <c r="CD16" s="6">
        <f t="shared" si="36"/>
        <v>66</v>
      </c>
      <c r="CE16" s="6">
        <f t="shared" si="37"/>
        <v>47</v>
      </c>
      <c r="CF16" s="6">
        <f t="shared" si="38"/>
        <v>113</v>
      </c>
      <c r="CH16" s="30" t="s">
        <v>31</v>
      </c>
      <c r="CI16" s="86">
        <v>195</v>
      </c>
      <c r="CJ16" s="38">
        <v>170</v>
      </c>
      <c r="CK16" s="4">
        <f t="shared" si="39"/>
        <v>365</v>
      </c>
      <c r="CL16" s="125">
        <v>0</v>
      </c>
      <c r="CM16" s="95">
        <v>0</v>
      </c>
      <c r="CN16" s="31">
        <v>0</v>
      </c>
      <c r="CO16" s="125">
        <v>0</v>
      </c>
      <c r="CP16" s="95">
        <v>0</v>
      </c>
      <c r="CQ16" s="8">
        <v>0</v>
      </c>
      <c r="CR16" s="6">
        <f t="shared" si="40"/>
        <v>195</v>
      </c>
      <c r="CS16" s="6">
        <f t="shared" si="41"/>
        <v>170</v>
      </c>
      <c r="CT16" s="6">
        <f t="shared" si="42"/>
        <v>365</v>
      </c>
      <c r="CV16" s="30" t="s">
        <v>31</v>
      </c>
      <c r="CW16" s="86">
        <v>105</v>
      </c>
      <c r="CX16" s="38">
        <v>96</v>
      </c>
      <c r="CY16" s="4">
        <f t="shared" si="43"/>
        <v>201</v>
      </c>
      <c r="CZ16" s="125">
        <v>0</v>
      </c>
      <c r="DA16" s="95">
        <v>0</v>
      </c>
      <c r="DB16" s="31">
        <v>0</v>
      </c>
      <c r="DC16" s="125">
        <v>0</v>
      </c>
      <c r="DD16" s="95">
        <v>0</v>
      </c>
      <c r="DE16" s="8">
        <v>0</v>
      </c>
      <c r="DF16" s="6">
        <f t="shared" si="44"/>
        <v>105</v>
      </c>
      <c r="DG16" s="6">
        <f t="shared" si="45"/>
        <v>96</v>
      </c>
      <c r="DH16" s="6">
        <f t="shared" si="46"/>
        <v>201</v>
      </c>
      <c r="DJ16" s="30" t="s">
        <v>31</v>
      </c>
      <c r="DK16" s="86">
        <v>207</v>
      </c>
      <c r="DL16" s="38">
        <v>215</v>
      </c>
      <c r="DM16" s="4">
        <f t="shared" si="47"/>
        <v>422</v>
      </c>
      <c r="DN16" s="85">
        <v>0</v>
      </c>
      <c r="DO16" s="125">
        <v>0</v>
      </c>
      <c r="DP16" s="31">
        <v>0</v>
      </c>
      <c r="DQ16" s="125">
        <v>0</v>
      </c>
      <c r="DR16" s="95">
        <v>0</v>
      </c>
      <c r="DS16" s="8">
        <v>0</v>
      </c>
      <c r="DT16" s="6">
        <f t="shared" si="48"/>
        <v>207</v>
      </c>
      <c r="DU16" s="6">
        <f t="shared" si="49"/>
        <v>215</v>
      </c>
      <c r="DV16" s="6">
        <f t="shared" si="50"/>
        <v>422</v>
      </c>
      <c r="DX16" s="30" t="s">
        <v>31</v>
      </c>
      <c r="DY16" s="86">
        <v>143</v>
      </c>
      <c r="DZ16" s="38">
        <v>109</v>
      </c>
      <c r="EA16" s="4">
        <f t="shared" si="51"/>
        <v>252</v>
      </c>
      <c r="EB16" s="125">
        <v>0</v>
      </c>
      <c r="EC16" s="95">
        <v>0</v>
      </c>
      <c r="ED16" s="31">
        <v>0</v>
      </c>
      <c r="EE16" s="125">
        <v>0</v>
      </c>
      <c r="EF16" s="95">
        <v>0</v>
      </c>
      <c r="EG16" s="8">
        <v>0</v>
      </c>
      <c r="EH16" s="6">
        <f t="shared" si="52"/>
        <v>143</v>
      </c>
      <c r="EI16" s="6">
        <f t="shared" si="9"/>
        <v>109</v>
      </c>
      <c r="EJ16" s="6">
        <f t="shared" si="9"/>
        <v>252</v>
      </c>
    </row>
    <row r="17" spans="2:140" ht="21" x14ac:dyDescent="0.2">
      <c r="B17" s="30" t="s">
        <v>32</v>
      </c>
      <c r="C17" s="76">
        <f t="shared" si="10"/>
        <v>3098</v>
      </c>
      <c r="D17" s="76">
        <f t="shared" si="11"/>
        <v>2893</v>
      </c>
      <c r="E17" s="77">
        <f t="shared" si="12"/>
        <v>5991</v>
      </c>
      <c r="F17" s="76">
        <v>0</v>
      </c>
      <c r="G17" s="76">
        <v>0</v>
      </c>
      <c r="H17" s="77">
        <v>0</v>
      </c>
      <c r="I17" s="76">
        <f t="shared" si="13"/>
        <v>87</v>
      </c>
      <c r="J17" s="76">
        <f t="shared" si="14"/>
        <v>79</v>
      </c>
      <c r="K17" s="77">
        <f t="shared" si="15"/>
        <v>166</v>
      </c>
      <c r="L17" s="77">
        <f t="shared" si="16"/>
        <v>3185</v>
      </c>
      <c r="M17" s="77">
        <f t="shared" si="17"/>
        <v>2972</v>
      </c>
      <c r="N17" s="77">
        <f t="shared" si="18"/>
        <v>6157</v>
      </c>
      <c r="P17" s="129" t="s">
        <v>32</v>
      </c>
      <c r="Q17" s="86">
        <v>766</v>
      </c>
      <c r="R17" s="38">
        <v>722</v>
      </c>
      <c r="S17" s="4">
        <f t="shared" si="19"/>
        <v>1488</v>
      </c>
      <c r="T17" s="95">
        <v>0</v>
      </c>
      <c r="U17" s="95">
        <v>0</v>
      </c>
      <c r="V17" s="8">
        <v>0</v>
      </c>
      <c r="W17" s="95">
        <v>0</v>
      </c>
      <c r="X17" s="95">
        <v>0</v>
      </c>
      <c r="Y17" s="8">
        <v>0</v>
      </c>
      <c r="Z17" s="6">
        <f t="shared" si="20"/>
        <v>766</v>
      </c>
      <c r="AA17" s="6">
        <f t="shared" si="21"/>
        <v>722</v>
      </c>
      <c r="AB17" s="6">
        <f t="shared" si="22"/>
        <v>1488</v>
      </c>
      <c r="AD17" s="129" t="s">
        <v>32</v>
      </c>
      <c r="AE17" s="86">
        <v>564</v>
      </c>
      <c r="AF17" s="38">
        <v>477</v>
      </c>
      <c r="AG17" s="4">
        <f t="shared" si="23"/>
        <v>1041</v>
      </c>
      <c r="AH17" s="125">
        <v>0</v>
      </c>
      <c r="AI17" s="125">
        <v>0</v>
      </c>
      <c r="AJ17" s="125">
        <v>0</v>
      </c>
      <c r="AK17" s="125">
        <v>0</v>
      </c>
      <c r="AL17" s="125">
        <v>0</v>
      </c>
      <c r="AM17" s="125">
        <v>0</v>
      </c>
      <c r="AN17" s="6">
        <f t="shared" si="24"/>
        <v>564</v>
      </c>
      <c r="AO17" s="6">
        <f t="shared" si="25"/>
        <v>477</v>
      </c>
      <c r="AP17" s="6">
        <f t="shared" si="26"/>
        <v>1041</v>
      </c>
      <c r="AR17" s="129" t="s">
        <v>32</v>
      </c>
      <c r="AS17" s="125">
        <v>606</v>
      </c>
      <c r="AT17" s="95">
        <v>639</v>
      </c>
      <c r="AU17" s="4">
        <f t="shared" si="27"/>
        <v>1245</v>
      </c>
      <c r="AV17" s="125">
        <v>0</v>
      </c>
      <c r="AW17" s="95">
        <v>0</v>
      </c>
      <c r="AX17" s="8">
        <v>0</v>
      </c>
      <c r="AY17" s="86">
        <v>0</v>
      </c>
      <c r="AZ17" s="38">
        <v>0</v>
      </c>
      <c r="BA17" s="8">
        <v>0</v>
      </c>
      <c r="BB17" s="6">
        <f t="shared" si="28"/>
        <v>606</v>
      </c>
      <c r="BC17" s="6">
        <f t="shared" si="29"/>
        <v>639</v>
      </c>
      <c r="BD17" s="6">
        <f t="shared" si="30"/>
        <v>1245</v>
      </c>
      <c r="BF17" s="30" t="s">
        <v>32</v>
      </c>
      <c r="BG17" s="86">
        <v>317</v>
      </c>
      <c r="BH17" s="38">
        <v>291</v>
      </c>
      <c r="BI17" s="4">
        <f t="shared" si="31"/>
        <v>608</v>
      </c>
      <c r="BJ17" s="125">
        <v>0</v>
      </c>
      <c r="BK17" s="95">
        <v>0</v>
      </c>
      <c r="BL17" s="31">
        <v>0</v>
      </c>
      <c r="BM17" s="125">
        <v>0</v>
      </c>
      <c r="BN17" s="95">
        <v>0</v>
      </c>
      <c r="BO17" s="8">
        <v>0</v>
      </c>
      <c r="BP17" s="6">
        <f t="shared" si="32"/>
        <v>317</v>
      </c>
      <c r="BQ17" s="6">
        <f t="shared" si="33"/>
        <v>291</v>
      </c>
      <c r="BR17" s="6">
        <f t="shared" si="34"/>
        <v>608</v>
      </c>
      <c r="BT17" s="30" t="s">
        <v>32</v>
      </c>
      <c r="BU17" s="86">
        <v>0</v>
      </c>
      <c r="BV17" s="38">
        <v>0</v>
      </c>
      <c r="BW17" s="4">
        <v>0</v>
      </c>
      <c r="BX17" s="85">
        <v>0</v>
      </c>
      <c r="BY17" s="125">
        <v>0</v>
      </c>
      <c r="BZ17" s="31">
        <v>0</v>
      </c>
      <c r="CA17" s="125">
        <v>87</v>
      </c>
      <c r="CB17" s="95">
        <v>79</v>
      </c>
      <c r="CC17" s="5">
        <f t="shared" si="35"/>
        <v>166</v>
      </c>
      <c r="CD17" s="6">
        <f t="shared" si="36"/>
        <v>87</v>
      </c>
      <c r="CE17" s="6">
        <f t="shared" si="37"/>
        <v>79</v>
      </c>
      <c r="CF17" s="6">
        <f t="shared" si="38"/>
        <v>166</v>
      </c>
      <c r="CH17" s="30" t="s">
        <v>32</v>
      </c>
      <c r="CI17" s="86">
        <v>266</v>
      </c>
      <c r="CJ17" s="38">
        <v>191</v>
      </c>
      <c r="CK17" s="4">
        <f t="shared" si="39"/>
        <v>457</v>
      </c>
      <c r="CL17" s="125">
        <v>0</v>
      </c>
      <c r="CM17" s="95">
        <v>0</v>
      </c>
      <c r="CN17" s="31">
        <v>0</v>
      </c>
      <c r="CO17" s="125">
        <v>0</v>
      </c>
      <c r="CP17" s="95">
        <v>0</v>
      </c>
      <c r="CQ17" s="8">
        <v>0</v>
      </c>
      <c r="CR17" s="6">
        <f t="shared" si="40"/>
        <v>266</v>
      </c>
      <c r="CS17" s="6">
        <f t="shared" si="41"/>
        <v>191</v>
      </c>
      <c r="CT17" s="6">
        <f t="shared" si="42"/>
        <v>457</v>
      </c>
      <c r="CV17" s="30" t="s">
        <v>32</v>
      </c>
      <c r="CW17" s="86">
        <v>132</v>
      </c>
      <c r="CX17" s="38">
        <v>126</v>
      </c>
      <c r="CY17" s="4">
        <f t="shared" si="43"/>
        <v>258</v>
      </c>
      <c r="CZ17" s="125">
        <v>0</v>
      </c>
      <c r="DA17" s="95">
        <v>0</v>
      </c>
      <c r="DB17" s="31">
        <v>0</v>
      </c>
      <c r="DC17" s="125">
        <v>0</v>
      </c>
      <c r="DD17" s="95">
        <v>0</v>
      </c>
      <c r="DE17" s="8">
        <v>0</v>
      </c>
      <c r="DF17" s="6">
        <f t="shared" si="44"/>
        <v>132</v>
      </c>
      <c r="DG17" s="6">
        <f t="shared" si="45"/>
        <v>126</v>
      </c>
      <c r="DH17" s="6">
        <f t="shared" si="46"/>
        <v>258</v>
      </c>
      <c r="DJ17" s="30" t="s">
        <v>32</v>
      </c>
      <c r="DK17" s="86">
        <v>283</v>
      </c>
      <c r="DL17" s="38">
        <v>287</v>
      </c>
      <c r="DM17" s="4">
        <f t="shared" si="47"/>
        <v>570</v>
      </c>
      <c r="DN17" s="85">
        <v>0</v>
      </c>
      <c r="DO17" s="125">
        <v>0</v>
      </c>
      <c r="DP17" s="31">
        <v>0</v>
      </c>
      <c r="DQ17" s="125">
        <v>0</v>
      </c>
      <c r="DR17" s="95">
        <v>0</v>
      </c>
      <c r="DS17" s="8">
        <v>0</v>
      </c>
      <c r="DT17" s="6">
        <f t="shared" si="48"/>
        <v>283</v>
      </c>
      <c r="DU17" s="6">
        <f t="shared" si="49"/>
        <v>287</v>
      </c>
      <c r="DV17" s="6">
        <f t="shared" si="50"/>
        <v>570</v>
      </c>
      <c r="DX17" s="30" t="s">
        <v>32</v>
      </c>
      <c r="DY17" s="86">
        <v>164</v>
      </c>
      <c r="DZ17" s="38">
        <v>160</v>
      </c>
      <c r="EA17" s="4">
        <f t="shared" si="51"/>
        <v>324</v>
      </c>
      <c r="EB17" s="125">
        <v>0</v>
      </c>
      <c r="EC17" s="95">
        <v>0</v>
      </c>
      <c r="ED17" s="31">
        <v>0</v>
      </c>
      <c r="EE17" s="125">
        <v>0</v>
      </c>
      <c r="EF17" s="95">
        <v>0</v>
      </c>
      <c r="EG17" s="8">
        <v>0</v>
      </c>
      <c r="EH17" s="6">
        <f t="shared" si="52"/>
        <v>164</v>
      </c>
      <c r="EI17" s="6">
        <f t="shared" si="9"/>
        <v>160</v>
      </c>
      <c r="EJ17" s="6">
        <f t="shared" si="9"/>
        <v>324</v>
      </c>
    </row>
    <row r="18" spans="2:140" ht="21" x14ac:dyDescent="0.2">
      <c r="B18" s="30" t="s">
        <v>33</v>
      </c>
      <c r="C18" s="76">
        <f t="shared" si="10"/>
        <v>2607</v>
      </c>
      <c r="D18" s="76">
        <f t="shared" si="11"/>
        <v>2410</v>
      </c>
      <c r="E18" s="77">
        <f t="shared" si="12"/>
        <v>5017</v>
      </c>
      <c r="F18" s="76">
        <v>0</v>
      </c>
      <c r="G18" s="76">
        <v>0</v>
      </c>
      <c r="H18" s="77">
        <v>0</v>
      </c>
      <c r="I18" s="76">
        <f t="shared" si="13"/>
        <v>66</v>
      </c>
      <c r="J18" s="76">
        <f t="shared" si="14"/>
        <v>71</v>
      </c>
      <c r="K18" s="77">
        <f t="shared" si="15"/>
        <v>137</v>
      </c>
      <c r="L18" s="77">
        <f t="shared" si="16"/>
        <v>2673</v>
      </c>
      <c r="M18" s="77">
        <f t="shared" si="17"/>
        <v>2481</v>
      </c>
      <c r="N18" s="77">
        <f t="shared" si="18"/>
        <v>5154</v>
      </c>
      <c r="P18" s="129" t="s">
        <v>33</v>
      </c>
      <c r="Q18" s="86">
        <v>616</v>
      </c>
      <c r="R18" s="38">
        <v>575</v>
      </c>
      <c r="S18" s="4">
        <f t="shared" si="19"/>
        <v>1191</v>
      </c>
      <c r="T18" s="95">
        <v>0</v>
      </c>
      <c r="U18" s="95">
        <v>0</v>
      </c>
      <c r="V18" s="8">
        <v>0</v>
      </c>
      <c r="W18" s="95">
        <v>0</v>
      </c>
      <c r="X18" s="95">
        <v>0</v>
      </c>
      <c r="Y18" s="8">
        <v>0</v>
      </c>
      <c r="Z18" s="6">
        <f t="shared" si="20"/>
        <v>616</v>
      </c>
      <c r="AA18" s="6">
        <f t="shared" si="21"/>
        <v>575</v>
      </c>
      <c r="AB18" s="6">
        <f t="shared" si="22"/>
        <v>1191</v>
      </c>
      <c r="AD18" s="129" t="s">
        <v>33</v>
      </c>
      <c r="AE18" s="86">
        <v>418</v>
      </c>
      <c r="AF18" s="38">
        <v>355</v>
      </c>
      <c r="AG18" s="4">
        <f t="shared" si="23"/>
        <v>773</v>
      </c>
      <c r="AH18" s="125">
        <v>0</v>
      </c>
      <c r="AI18" s="125">
        <v>0</v>
      </c>
      <c r="AJ18" s="125">
        <v>0</v>
      </c>
      <c r="AK18" s="125">
        <v>0</v>
      </c>
      <c r="AL18" s="125">
        <v>0</v>
      </c>
      <c r="AM18" s="125">
        <v>0</v>
      </c>
      <c r="AN18" s="6">
        <f t="shared" si="24"/>
        <v>418</v>
      </c>
      <c r="AO18" s="6">
        <f t="shared" si="25"/>
        <v>355</v>
      </c>
      <c r="AP18" s="6">
        <f t="shared" si="26"/>
        <v>773</v>
      </c>
      <c r="AR18" s="129" t="s">
        <v>33</v>
      </c>
      <c r="AS18" s="125">
        <v>615</v>
      </c>
      <c r="AT18" s="95">
        <v>599</v>
      </c>
      <c r="AU18" s="4">
        <f t="shared" si="27"/>
        <v>1214</v>
      </c>
      <c r="AV18" s="125">
        <v>0</v>
      </c>
      <c r="AW18" s="95">
        <v>0</v>
      </c>
      <c r="AX18" s="8">
        <v>0</v>
      </c>
      <c r="AY18" s="86">
        <v>0</v>
      </c>
      <c r="AZ18" s="38">
        <v>0</v>
      </c>
      <c r="BA18" s="8">
        <v>0</v>
      </c>
      <c r="BB18" s="6">
        <f t="shared" si="28"/>
        <v>615</v>
      </c>
      <c r="BC18" s="6">
        <f t="shared" si="29"/>
        <v>599</v>
      </c>
      <c r="BD18" s="6">
        <f t="shared" si="30"/>
        <v>1214</v>
      </c>
      <c r="BF18" s="30" t="s">
        <v>33</v>
      </c>
      <c r="BG18" s="86">
        <v>275</v>
      </c>
      <c r="BH18" s="38">
        <v>242</v>
      </c>
      <c r="BI18" s="4">
        <f t="shared" si="31"/>
        <v>517</v>
      </c>
      <c r="BJ18" s="125">
        <v>0</v>
      </c>
      <c r="BK18" s="95">
        <v>0</v>
      </c>
      <c r="BL18" s="31">
        <v>0</v>
      </c>
      <c r="BM18" s="125">
        <v>0</v>
      </c>
      <c r="BN18" s="95">
        <v>0</v>
      </c>
      <c r="BO18" s="8">
        <v>0</v>
      </c>
      <c r="BP18" s="6">
        <f t="shared" si="32"/>
        <v>275</v>
      </c>
      <c r="BQ18" s="6">
        <f t="shared" si="33"/>
        <v>242</v>
      </c>
      <c r="BR18" s="6">
        <f t="shared" si="34"/>
        <v>517</v>
      </c>
      <c r="BT18" s="30" t="s">
        <v>33</v>
      </c>
      <c r="BU18" s="86">
        <v>0</v>
      </c>
      <c r="BV18" s="38">
        <v>0</v>
      </c>
      <c r="BW18" s="4">
        <v>0</v>
      </c>
      <c r="BX18" s="85">
        <v>0</v>
      </c>
      <c r="BY18" s="125">
        <v>0</v>
      </c>
      <c r="BZ18" s="31">
        <v>0</v>
      </c>
      <c r="CA18" s="125">
        <v>66</v>
      </c>
      <c r="CB18" s="95">
        <v>71</v>
      </c>
      <c r="CC18" s="5">
        <f t="shared" si="35"/>
        <v>137</v>
      </c>
      <c r="CD18" s="6">
        <f t="shared" si="36"/>
        <v>66</v>
      </c>
      <c r="CE18" s="6">
        <f t="shared" si="37"/>
        <v>71</v>
      </c>
      <c r="CF18" s="6">
        <f t="shared" si="38"/>
        <v>137</v>
      </c>
      <c r="CH18" s="30" t="s">
        <v>33</v>
      </c>
      <c r="CI18" s="86">
        <v>153</v>
      </c>
      <c r="CJ18" s="38">
        <v>170</v>
      </c>
      <c r="CK18" s="4">
        <f t="shared" si="39"/>
        <v>323</v>
      </c>
      <c r="CL18" s="125">
        <v>0</v>
      </c>
      <c r="CM18" s="95">
        <v>0</v>
      </c>
      <c r="CN18" s="31">
        <v>0</v>
      </c>
      <c r="CO18" s="125">
        <v>0</v>
      </c>
      <c r="CP18" s="95">
        <v>0</v>
      </c>
      <c r="CQ18" s="8">
        <v>0</v>
      </c>
      <c r="CR18" s="6">
        <f t="shared" si="40"/>
        <v>153</v>
      </c>
      <c r="CS18" s="6">
        <f t="shared" si="41"/>
        <v>170</v>
      </c>
      <c r="CT18" s="6">
        <f t="shared" si="42"/>
        <v>323</v>
      </c>
      <c r="CV18" s="30" t="s">
        <v>33</v>
      </c>
      <c r="CW18" s="86">
        <v>103</v>
      </c>
      <c r="CX18" s="38">
        <v>95</v>
      </c>
      <c r="CY18" s="4">
        <f t="shared" si="43"/>
        <v>198</v>
      </c>
      <c r="CZ18" s="125">
        <v>0</v>
      </c>
      <c r="DA18" s="95">
        <v>0</v>
      </c>
      <c r="DB18" s="31">
        <v>0</v>
      </c>
      <c r="DC18" s="125">
        <v>0</v>
      </c>
      <c r="DD18" s="95">
        <v>0</v>
      </c>
      <c r="DE18" s="8">
        <v>0</v>
      </c>
      <c r="DF18" s="6">
        <f t="shared" si="44"/>
        <v>103</v>
      </c>
      <c r="DG18" s="6">
        <f t="shared" si="45"/>
        <v>95</v>
      </c>
      <c r="DH18" s="6">
        <f t="shared" si="46"/>
        <v>198</v>
      </c>
      <c r="DJ18" s="30" t="s">
        <v>33</v>
      </c>
      <c r="DK18" s="86">
        <v>268</v>
      </c>
      <c r="DL18" s="38">
        <v>242</v>
      </c>
      <c r="DM18" s="4">
        <f t="shared" si="47"/>
        <v>510</v>
      </c>
      <c r="DN18" s="85">
        <v>0</v>
      </c>
      <c r="DO18" s="125">
        <v>0</v>
      </c>
      <c r="DP18" s="31">
        <v>0</v>
      </c>
      <c r="DQ18" s="125">
        <v>0</v>
      </c>
      <c r="DR18" s="95">
        <v>0</v>
      </c>
      <c r="DS18" s="8">
        <v>0</v>
      </c>
      <c r="DT18" s="6">
        <f t="shared" si="48"/>
        <v>268</v>
      </c>
      <c r="DU18" s="6">
        <f t="shared" si="49"/>
        <v>242</v>
      </c>
      <c r="DV18" s="6">
        <f t="shared" si="50"/>
        <v>510</v>
      </c>
      <c r="DX18" s="30" t="s">
        <v>33</v>
      </c>
      <c r="DY18" s="86">
        <v>159</v>
      </c>
      <c r="DZ18" s="38">
        <v>132</v>
      </c>
      <c r="EA18" s="4">
        <f t="shared" si="51"/>
        <v>291</v>
      </c>
      <c r="EB18" s="125">
        <v>0</v>
      </c>
      <c r="EC18" s="95">
        <v>0</v>
      </c>
      <c r="ED18" s="31">
        <v>0</v>
      </c>
      <c r="EE18" s="125">
        <v>0</v>
      </c>
      <c r="EF18" s="95">
        <v>0</v>
      </c>
      <c r="EG18" s="8">
        <v>0</v>
      </c>
      <c r="EH18" s="6">
        <f t="shared" si="52"/>
        <v>159</v>
      </c>
      <c r="EI18" s="6">
        <f t="shared" si="9"/>
        <v>132</v>
      </c>
      <c r="EJ18" s="6">
        <f t="shared" si="9"/>
        <v>291</v>
      </c>
    </row>
    <row r="19" spans="2:140" ht="21" x14ac:dyDescent="0.2">
      <c r="B19" s="30" t="s">
        <v>34</v>
      </c>
      <c r="C19" s="76">
        <f t="shared" si="10"/>
        <v>2113</v>
      </c>
      <c r="D19" s="76">
        <f t="shared" si="11"/>
        <v>1875</v>
      </c>
      <c r="E19" s="77">
        <f t="shared" si="12"/>
        <v>3988</v>
      </c>
      <c r="F19" s="76">
        <v>0</v>
      </c>
      <c r="G19" s="76">
        <v>0</v>
      </c>
      <c r="H19" s="77">
        <v>0</v>
      </c>
      <c r="I19" s="76">
        <f t="shared" si="13"/>
        <v>61</v>
      </c>
      <c r="J19" s="76">
        <f t="shared" si="14"/>
        <v>54</v>
      </c>
      <c r="K19" s="77">
        <f t="shared" si="15"/>
        <v>115</v>
      </c>
      <c r="L19" s="77">
        <f t="shared" si="16"/>
        <v>2174</v>
      </c>
      <c r="M19" s="77">
        <f t="shared" si="17"/>
        <v>1929</v>
      </c>
      <c r="N19" s="77">
        <f t="shared" si="18"/>
        <v>4103</v>
      </c>
      <c r="P19" s="129" t="s">
        <v>34</v>
      </c>
      <c r="Q19" s="86">
        <v>475</v>
      </c>
      <c r="R19" s="38">
        <v>481</v>
      </c>
      <c r="S19" s="4">
        <f t="shared" si="19"/>
        <v>956</v>
      </c>
      <c r="T19" s="95">
        <v>0</v>
      </c>
      <c r="U19" s="95">
        <v>0</v>
      </c>
      <c r="V19" s="8">
        <v>0</v>
      </c>
      <c r="W19" s="95">
        <v>0</v>
      </c>
      <c r="X19" s="95">
        <v>0</v>
      </c>
      <c r="Y19" s="8">
        <v>0</v>
      </c>
      <c r="Z19" s="6">
        <f t="shared" si="20"/>
        <v>475</v>
      </c>
      <c r="AA19" s="6">
        <f t="shared" si="21"/>
        <v>481</v>
      </c>
      <c r="AB19" s="6">
        <f t="shared" si="22"/>
        <v>956</v>
      </c>
      <c r="AD19" s="129" t="s">
        <v>34</v>
      </c>
      <c r="AE19" s="86">
        <v>300</v>
      </c>
      <c r="AF19" s="38">
        <v>249</v>
      </c>
      <c r="AG19" s="4">
        <f t="shared" si="23"/>
        <v>549</v>
      </c>
      <c r="AH19" s="125">
        <v>0</v>
      </c>
      <c r="AI19" s="125">
        <v>0</v>
      </c>
      <c r="AJ19" s="125">
        <v>0</v>
      </c>
      <c r="AK19" s="125">
        <v>0</v>
      </c>
      <c r="AL19" s="125">
        <v>0</v>
      </c>
      <c r="AM19" s="125">
        <v>0</v>
      </c>
      <c r="AN19" s="6">
        <f t="shared" si="24"/>
        <v>300</v>
      </c>
      <c r="AO19" s="6">
        <f t="shared" si="25"/>
        <v>249</v>
      </c>
      <c r="AP19" s="6">
        <f t="shared" si="26"/>
        <v>549</v>
      </c>
      <c r="AR19" s="129" t="s">
        <v>34</v>
      </c>
      <c r="AS19" s="125">
        <v>499</v>
      </c>
      <c r="AT19" s="95">
        <v>409</v>
      </c>
      <c r="AU19" s="4">
        <f t="shared" si="27"/>
        <v>908</v>
      </c>
      <c r="AV19" s="125">
        <v>0</v>
      </c>
      <c r="AW19" s="95">
        <v>0</v>
      </c>
      <c r="AX19" s="8">
        <v>0</v>
      </c>
      <c r="AY19" s="86">
        <v>0</v>
      </c>
      <c r="AZ19" s="38">
        <v>0</v>
      </c>
      <c r="BA19" s="8">
        <v>0</v>
      </c>
      <c r="BB19" s="6">
        <f t="shared" si="28"/>
        <v>499</v>
      </c>
      <c r="BC19" s="6">
        <f t="shared" si="29"/>
        <v>409</v>
      </c>
      <c r="BD19" s="6">
        <f t="shared" si="30"/>
        <v>908</v>
      </c>
      <c r="BF19" s="30" t="s">
        <v>34</v>
      </c>
      <c r="BG19" s="86">
        <v>206</v>
      </c>
      <c r="BH19" s="38">
        <v>232</v>
      </c>
      <c r="BI19" s="4">
        <f t="shared" si="31"/>
        <v>438</v>
      </c>
      <c r="BJ19" s="125">
        <v>0</v>
      </c>
      <c r="BK19" s="95">
        <v>0</v>
      </c>
      <c r="BL19" s="31">
        <v>0</v>
      </c>
      <c r="BM19" s="125">
        <v>0</v>
      </c>
      <c r="BN19" s="95">
        <v>0</v>
      </c>
      <c r="BO19" s="8">
        <v>0</v>
      </c>
      <c r="BP19" s="6">
        <f t="shared" si="32"/>
        <v>206</v>
      </c>
      <c r="BQ19" s="6">
        <f t="shared" si="33"/>
        <v>232</v>
      </c>
      <c r="BR19" s="6">
        <f t="shared" si="34"/>
        <v>438</v>
      </c>
      <c r="BT19" s="30" t="s">
        <v>34</v>
      </c>
      <c r="BU19" s="86">
        <v>0</v>
      </c>
      <c r="BV19" s="38">
        <v>0</v>
      </c>
      <c r="BW19" s="4">
        <v>0</v>
      </c>
      <c r="BX19" s="85">
        <v>0</v>
      </c>
      <c r="BY19" s="125">
        <v>0</v>
      </c>
      <c r="BZ19" s="31">
        <v>0</v>
      </c>
      <c r="CA19" s="125">
        <v>61</v>
      </c>
      <c r="CB19" s="95">
        <v>54</v>
      </c>
      <c r="CC19" s="5">
        <f t="shared" si="35"/>
        <v>115</v>
      </c>
      <c r="CD19" s="6">
        <f t="shared" si="36"/>
        <v>61</v>
      </c>
      <c r="CE19" s="6">
        <f t="shared" si="37"/>
        <v>54</v>
      </c>
      <c r="CF19" s="6">
        <f t="shared" si="38"/>
        <v>115</v>
      </c>
      <c r="CH19" s="30" t="s">
        <v>34</v>
      </c>
      <c r="CI19" s="86">
        <v>165</v>
      </c>
      <c r="CJ19" s="38">
        <v>126</v>
      </c>
      <c r="CK19" s="4">
        <f t="shared" si="39"/>
        <v>291</v>
      </c>
      <c r="CL19" s="125">
        <v>0</v>
      </c>
      <c r="CM19" s="95">
        <v>0</v>
      </c>
      <c r="CN19" s="31">
        <v>0</v>
      </c>
      <c r="CO19" s="125">
        <v>0</v>
      </c>
      <c r="CP19" s="95">
        <v>0</v>
      </c>
      <c r="CQ19" s="8">
        <v>0</v>
      </c>
      <c r="CR19" s="6">
        <f t="shared" si="40"/>
        <v>165</v>
      </c>
      <c r="CS19" s="6">
        <f t="shared" si="41"/>
        <v>126</v>
      </c>
      <c r="CT19" s="6">
        <f t="shared" si="42"/>
        <v>291</v>
      </c>
      <c r="CV19" s="30" t="s">
        <v>34</v>
      </c>
      <c r="CW19" s="86">
        <v>106</v>
      </c>
      <c r="CX19" s="38">
        <v>88</v>
      </c>
      <c r="CY19" s="4">
        <f t="shared" si="43"/>
        <v>194</v>
      </c>
      <c r="CZ19" s="125">
        <v>0</v>
      </c>
      <c r="DA19" s="95">
        <v>0</v>
      </c>
      <c r="DB19" s="31">
        <v>0</v>
      </c>
      <c r="DC19" s="125">
        <v>0</v>
      </c>
      <c r="DD19" s="95">
        <v>0</v>
      </c>
      <c r="DE19" s="8">
        <v>0</v>
      </c>
      <c r="DF19" s="6">
        <f t="shared" si="44"/>
        <v>106</v>
      </c>
      <c r="DG19" s="6">
        <f t="shared" si="45"/>
        <v>88</v>
      </c>
      <c r="DH19" s="6">
        <f t="shared" si="46"/>
        <v>194</v>
      </c>
      <c r="DJ19" s="30" t="s">
        <v>34</v>
      </c>
      <c r="DK19" s="86">
        <v>227</v>
      </c>
      <c r="DL19" s="38">
        <v>200</v>
      </c>
      <c r="DM19" s="4">
        <f t="shared" si="47"/>
        <v>427</v>
      </c>
      <c r="DN19" s="85">
        <v>0</v>
      </c>
      <c r="DO19" s="125">
        <v>0</v>
      </c>
      <c r="DP19" s="31">
        <v>0</v>
      </c>
      <c r="DQ19" s="125">
        <v>0</v>
      </c>
      <c r="DR19" s="95">
        <v>0</v>
      </c>
      <c r="DS19" s="8">
        <v>0</v>
      </c>
      <c r="DT19" s="6">
        <f t="shared" si="48"/>
        <v>227</v>
      </c>
      <c r="DU19" s="6">
        <f t="shared" si="49"/>
        <v>200</v>
      </c>
      <c r="DV19" s="6">
        <f t="shared" si="50"/>
        <v>427</v>
      </c>
      <c r="DX19" s="30" t="s">
        <v>34</v>
      </c>
      <c r="DY19" s="86">
        <v>135</v>
      </c>
      <c r="DZ19" s="38">
        <v>90</v>
      </c>
      <c r="EA19" s="4">
        <f t="shared" si="51"/>
        <v>225</v>
      </c>
      <c r="EB19" s="125">
        <v>0</v>
      </c>
      <c r="EC19" s="95">
        <v>0</v>
      </c>
      <c r="ED19" s="31">
        <v>0</v>
      </c>
      <c r="EE19" s="125">
        <v>0</v>
      </c>
      <c r="EF19" s="95">
        <v>0</v>
      </c>
      <c r="EG19" s="8">
        <v>0</v>
      </c>
      <c r="EH19" s="6">
        <f t="shared" si="52"/>
        <v>135</v>
      </c>
      <c r="EI19" s="6">
        <f t="shared" si="9"/>
        <v>90</v>
      </c>
      <c r="EJ19" s="6">
        <f t="shared" si="9"/>
        <v>225</v>
      </c>
    </row>
    <row r="20" spans="2:140" ht="21" x14ac:dyDescent="0.2">
      <c r="B20" s="30" t="s">
        <v>35</v>
      </c>
      <c r="C20" s="76">
        <f t="shared" si="10"/>
        <v>1916</v>
      </c>
      <c r="D20" s="76">
        <f t="shared" si="11"/>
        <v>1750</v>
      </c>
      <c r="E20" s="77">
        <f t="shared" si="12"/>
        <v>3666</v>
      </c>
      <c r="F20" s="76">
        <v>0</v>
      </c>
      <c r="G20" s="76">
        <v>0</v>
      </c>
      <c r="H20" s="77">
        <v>0</v>
      </c>
      <c r="I20" s="76">
        <f t="shared" si="13"/>
        <v>45</v>
      </c>
      <c r="J20" s="76">
        <f t="shared" si="14"/>
        <v>31</v>
      </c>
      <c r="K20" s="77">
        <f t="shared" si="15"/>
        <v>76</v>
      </c>
      <c r="L20" s="77">
        <f t="shared" si="16"/>
        <v>1961</v>
      </c>
      <c r="M20" s="77">
        <f t="shared" si="17"/>
        <v>1781</v>
      </c>
      <c r="N20" s="77">
        <f t="shared" si="18"/>
        <v>3742</v>
      </c>
      <c r="P20" s="129" t="s">
        <v>35</v>
      </c>
      <c r="Q20" s="86">
        <v>498</v>
      </c>
      <c r="R20" s="38">
        <v>495</v>
      </c>
      <c r="S20" s="4">
        <f t="shared" si="19"/>
        <v>993</v>
      </c>
      <c r="T20" s="95">
        <v>0</v>
      </c>
      <c r="U20" s="95">
        <v>0</v>
      </c>
      <c r="V20" s="8">
        <v>0</v>
      </c>
      <c r="W20" s="95">
        <v>0</v>
      </c>
      <c r="X20" s="95">
        <v>0</v>
      </c>
      <c r="Y20" s="8">
        <v>0</v>
      </c>
      <c r="Z20" s="6">
        <f t="shared" si="20"/>
        <v>498</v>
      </c>
      <c r="AA20" s="6">
        <f t="shared" si="21"/>
        <v>495</v>
      </c>
      <c r="AB20" s="6">
        <f t="shared" si="22"/>
        <v>993</v>
      </c>
      <c r="AD20" s="129" t="s">
        <v>35</v>
      </c>
      <c r="AE20" s="86">
        <v>215</v>
      </c>
      <c r="AF20" s="38">
        <v>176</v>
      </c>
      <c r="AG20" s="4">
        <f t="shared" si="23"/>
        <v>391</v>
      </c>
      <c r="AH20" s="125">
        <v>0</v>
      </c>
      <c r="AI20" s="125">
        <v>0</v>
      </c>
      <c r="AJ20" s="125">
        <v>0</v>
      </c>
      <c r="AK20" s="125">
        <v>0</v>
      </c>
      <c r="AL20" s="125">
        <v>0</v>
      </c>
      <c r="AM20" s="125">
        <v>0</v>
      </c>
      <c r="AN20" s="6">
        <f t="shared" si="24"/>
        <v>215</v>
      </c>
      <c r="AO20" s="6">
        <f t="shared" si="25"/>
        <v>176</v>
      </c>
      <c r="AP20" s="6">
        <f t="shared" si="26"/>
        <v>391</v>
      </c>
      <c r="AR20" s="129" t="s">
        <v>35</v>
      </c>
      <c r="AS20" s="125">
        <v>425</v>
      </c>
      <c r="AT20" s="95">
        <v>359</v>
      </c>
      <c r="AU20" s="4">
        <f t="shared" si="27"/>
        <v>784</v>
      </c>
      <c r="AV20" s="125">
        <v>0</v>
      </c>
      <c r="AW20" s="95">
        <v>0</v>
      </c>
      <c r="AX20" s="8">
        <v>0</v>
      </c>
      <c r="AY20" s="86">
        <v>0</v>
      </c>
      <c r="AZ20" s="38">
        <v>0</v>
      </c>
      <c r="BA20" s="8">
        <v>0</v>
      </c>
      <c r="BB20" s="6">
        <f t="shared" si="28"/>
        <v>425</v>
      </c>
      <c r="BC20" s="6">
        <f t="shared" si="29"/>
        <v>359</v>
      </c>
      <c r="BD20" s="6">
        <f t="shared" si="30"/>
        <v>784</v>
      </c>
      <c r="BF20" s="30" t="s">
        <v>35</v>
      </c>
      <c r="BG20" s="86">
        <v>233</v>
      </c>
      <c r="BH20" s="38">
        <v>250</v>
      </c>
      <c r="BI20" s="4">
        <f t="shared" si="31"/>
        <v>483</v>
      </c>
      <c r="BJ20" s="125">
        <v>0</v>
      </c>
      <c r="BK20" s="95">
        <v>0</v>
      </c>
      <c r="BL20" s="31">
        <v>0</v>
      </c>
      <c r="BM20" s="125">
        <v>0</v>
      </c>
      <c r="BN20" s="95">
        <v>0</v>
      </c>
      <c r="BO20" s="8">
        <v>0</v>
      </c>
      <c r="BP20" s="6">
        <f t="shared" si="32"/>
        <v>233</v>
      </c>
      <c r="BQ20" s="6">
        <f t="shared" si="33"/>
        <v>250</v>
      </c>
      <c r="BR20" s="6">
        <f t="shared" si="34"/>
        <v>483</v>
      </c>
      <c r="BT20" s="30" t="s">
        <v>35</v>
      </c>
      <c r="BU20" s="86">
        <v>0</v>
      </c>
      <c r="BV20" s="38">
        <v>0</v>
      </c>
      <c r="BW20" s="4">
        <v>0</v>
      </c>
      <c r="BX20" s="85">
        <v>0</v>
      </c>
      <c r="BY20" s="125">
        <v>0</v>
      </c>
      <c r="BZ20" s="31">
        <v>0</v>
      </c>
      <c r="CA20" s="125">
        <v>45</v>
      </c>
      <c r="CB20" s="95">
        <v>31</v>
      </c>
      <c r="CC20" s="5">
        <f t="shared" si="35"/>
        <v>76</v>
      </c>
      <c r="CD20" s="6">
        <f t="shared" si="36"/>
        <v>45</v>
      </c>
      <c r="CE20" s="6">
        <f t="shared" si="37"/>
        <v>31</v>
      </c>
      <c r="CF20" s="6">
        <f t="shared" si="38"/>
        <v>76</v>
      </c>
      <c r="CH20" s="30" t="s">
        <v>35</v>
      </c>
      <c r="CI20" s="86">
        <v>134</v>
      </c>
      <c r="CJ20" s="38">
        <v>103</v>
      </c>
      <c r="CK20" s="4">
        <f t="shared" si="39"/>
        <v>237</v>
      </c>
      <c r="CL20" s="125">
        <v>0</v>
      </c>
      <c r="CM20" s="95">
        <v>0</v>
      </c>
      <c r="CN20" s="31">
        <v>0</v>
      </c>
      <c r="CO20" s="125">
        <v>0</v>
      </c>
      <c r="CP20" s="95">
        <v>0</v>
      </c>
      <c r="CQ20" s="8">
        <v>0</v>
      </c>
      <c r="CR20" s="6">
        <f t="shared" si="40"/>
        <v>134</v>
      </c>
      <c r="CS20" s="6">
        <f t="shared" si="41"/>
        <v>103</v>
      </c>
      <c r="CT20" s="6">
        <f t="shared" si="42"/>
        <v>237</v>
      </c>
      <c r="CV20" s="30" t="s">
        <v>35</v>
      </c>
      <c r="CW20" s="86">
        <v>90</v>
      </c>
      <c r="CX20" s="38">
        <v>74</v>
      </c>
      <c r="CY20" s="4">
        <f t="shared" si="43"/>
        <v>164</v>
      </c>
      <c r="CZ20" s="125">
        <v>0</v>
      </c>
      <c r="DA20" s="95">
        <v>0</v>
      </c>
      <c r="DB20" s="31">
        <v>0</v>
      </c>
      <c r="DC20" s="125">
        <v>0</v>
      </c>
      <c r="DD20" s="95">
        <v>0</v>
      </c>
      <c r="DE20" s="8">
        <v>0</v>
      </c>
      <c r="DF20" s="6">
        <f t="shared" si="44"/>
        <v>90</v>
      </c>
      <c r="DG20" s="6">
        <f t="shared" si="45"/>
        <v>74</v>
      </c>
      <c r="DH20" s="6">
        <f t="shared" si="46"/>
        <v>164</v>
      </c>
      <c r="DJ20" s="30" t="s">
        <v>35</v>
      </c>
      <c r="DK20" s="86">
        <v>207</v>
      </c>
      <c r="DL20" s="38">
        <v>203</v>
      </c>
      <c r="DM20" s="4">
        <f t="shared" si="47"/>
        <v>410</v>
      </c>
      <c r="DN20" s="85">
        <v>0</v>
      </c>
      <c r="DO20" s="125">
        <v>0</v>
      </c>
      <c r="DP20" s="31">
        <v>0</v>
      </c>
      <c r="DQ20" s="125">
        <v>0</v>
      </c>
      <c r="DR20" s="95">
        <v>0</v>
      </c>
      <c r="DS20" s="8">
        <v>0</v>
      </c>
      <c r="DT20" s="6">
        <f t="shared" si="48"/>
        <v>207</v>
      </c>
      <c r="DU20" s="6">
        <f t="shared" si="49"/>
        <v>203</v>
      </c>
      <c r="DV20" s="6">
        <f t="shared" si="50"/>
        <v>410</v>
      </c>
      <c r="DX20" s="30" t="s">
        <v>35</v>
      </c>
      <c r="DY20" s="86">
        <v>114</v>
      </c>
      <c r="DZ20" s="38">
        <v>90</v>
      </c>
      <c r="EA20" s="4">
        <f t="shared" si="51"/>
        <v>204</v>
      </c>
      <c r="EB20" s="125">
        <v>0</v>
      </c>
      <c r="EC20" s="95">
        <v>0</v>
      </c>
      <c r="ED20" s="31">
        <v>0</v>
      </c>
      <c r="EE20" s="125">
        <v>0</v>
      </c>
      <c r="EF20" s="95">
        <v>0</v>
      </c>
      <c r="EG20" s="8">
        <v>0</v>
      </c>
      <c r="EH20" s="6">
        <f t="shared" si="52"/>
        <v>114</v>
      </c>
      <c r="EI20" s="6">
        <f t="shared" si="9"/>
        <v>90</v>
      </c>
      <c r="EJ20" s="6">
        <f t="shared" si="9"/>
        <v>204</v>
      </c>
    </row>
    <row r="21" spans="2:140" ht="21" x14ac:dyDescent="0.2">
      <c r="B21" s="30" t="s">
        <v>36</v>
      </c>
      <c r="C21" s="76">
        <f t="shared" si="10"/>
        <v>1471</v>
      </c>
      <c r="D21" s="76">
        <f t="shared" si="11"/>
        <v>1389</v>
      </c>
      <c r="E21" s="77">
        <f t="shared" si="12"/>
        <v>2860</v>
      </c>
      <c r="F21" s="76">
        <v>0</v>
      </c>
      <c r="G21" s="76">
        <v>0</v>
      </c>
      <c r="H21" s="77">
        <v>0</v>
      </c>
      <c r="I21" s="76">
        <f t="shared" si="13"/>
        <v>24</v>
      </c>
      <c r="J21" s="76">
        <f t="shared" si="14"/>
        <v>24</v>
      </c>
      <c r="K21" s="77">
        <f t="shared" si="15"/>
        <v>48</v>
      </c>
      <c r="L21" s="77">
        <f t="shared" si="16"/>
        <v>1495</v>
      </c>
      <c r="M21" s="77">
        <f t="shared" si="17"/>
        <v>1413</v>
      </c>
      <c r="N21" s="77">
        <f t="shared" si="18"/>
        <v>2908</v>
      </c>
      <c r="P21" s="129" t="s">
        <v>36</v>
      </c>
      <c r="Q21" s="86">
        <v>430</v>
      </c>
      <c r="R21" s="38">
        <v>379</v>
      </c>
      <c r="S21" s="4">
        <f t="shared" si="19"/>
        <v>809</v>
      </c>
      <c r="T21" s="95">
        <v>0</v>
      </c>
      <c r="U21" s="95">
        <v>0</v>
      </c>
      <c r="V21" s="8">
        <v>0</v>
      </c>
      <c r="W21" s="95">
        <v>0</v>
      </c>
      <c r="X21" s="95">
        <v>0</v>
      </c>
      <c r="Y21" s="8">
        <v>0</v>
      </c>
      <c r="Z21" s="6">
        <f t="shared" si="20"/>
        <v>430</v>
      </c>
      <c r="AA21" s="6">
        <f t="shared" si="21"/>
        <v>379</v>
      </c>
      <c r="AB21" s="6">
        <f t="shared" si="22"/>
        <v>809</v>
      </c>
      <c r="AD21" s="129" t="s">
        <v>36</v>
      </c>
      <c r="AE21" s="86">
        <v>142</v>
      </c>
      <c r="AF21" s="38">
        <v>159</v>
      </c>
      <c r="AG21" s="4">
        <f t="shared" si="23"/>
        <v>301</v>
      </c>
      <c r="AH21" s="125">
        <v>0</v>
      </c>
      <c r="AI21" s="125">
        <v>0</v>
      </c>
      <c r="AJ21" s="125">
        <v>0</v>
      </c>
      <c r="AK21" s="125">
        <v>0</v>
      </c>
      <c r="AL21" s="125">
        <v>0</v>
      </c>
      <c r="AM21" s="125">
        <v>0</v>
      </c>
      <c r="AN21" s="6">
        <f t="shared" si="24"/>
        <v>142</v>
      </c>
      <c r="AO21" s="6">
        <f t="shared" si="25"/>
        <v>159</v>
      </c>
      <c r="AP21" s="6">
        <f t="shared" si="26"/>
        <v>301</v>
      </c>
      <c r="AR21" s="129" t="s">
        <v>36</v>
      </c>
      <c r="AS21" s="125">
        <v>325</v>
      </c>
      <c r="AT21" s="95">
        <v>298</v>
      </c>
      <c r="AU21" s="4">
        <f t="shared" si="27"/>
        <v>623</v>
      </c>
      <c r="AV21" s="125">
        <v>0</v>
      </c>
      <c r="AW21" s="95">
        <v>0</v>
      </c>
      <c r="AX21" s="8">
        <v>0</v>
      </c>
      <c r="AY21" s="86">
        <v>0</v>
      </c>
      <c r="AZ21" s="38">
        <v>0</v>
      </c>
      <c r="BA21" s="8">
        <v>0</v>
      </c>
      <c r="BB21" s="6">
        <f t="shared" si="28"/>
        <v>325</v>
      </c>
      <c r="BC21" s="6">
        <f t="shared" si="29"/>
        <v>298</v>
      </c>
      <c r="BD21" s="6">
        <f t="shared" si="30"/>
        <v>623</v>
      </c>
      <c r="BF21" s="30" t="s">
        <v>36</v>
      </c>
      <c r="BG21" s="86">
        <v>187</v>
      </c>
      <c r="BH21" s="38">
        <v>185</v>
      </c>
      <c r="BI21" s="4">
        <f t="shared" si="31"/>
        <v>372</v>
      </c>
      <c r="BJ21" s="125">
        <v>0</v>
      </c>
      <c r="BK21" s="95">
        <v>0</v>
      </c>
      <c r="BL21" s="31">
        <v>0</v>
      </c>
      <c r="BM21" s="125">
        <v>0</v>
      </c>
      <c r="BN21" s="95">
        <v>0</v>
      </c>
      <c r="BO21" s="8">
        <v>0</v>
      </c>
      <c r="BP21" s="6">
        <f t="shared" si="32"/>
        <v>187</v>
      </c>
      <c r="BQ21" s="6">
        <f t="shared" si="33"/>
        <v>185</v>
      </c>
      <c r="BR21" s="6">
        <f t="shared" si="34"/>
        <v>372</v>
      </c>
      <c r="BT21" s="30" t="s">
        <v>36</v>
      </c>
      <c r="BU21" s="86">
        <v>0</v>
      </c>
      <c r="BV21" s="38">
        <v>0</v>
      </c>
      <c r="BW21" s="4">
        <v>0</v>
      </c>
      <c r="BX21" s="85">
        <v>0</v>
      </c>
      <c r="BY21" s="125">
        <v>0</v>
      </c>
      <c r="BZ21" s="31">
        <v>0</v>
      </c>
      <c r="CA21" s="125">
        <v>24</v>
      </c>
      <c r="CB21" s="95">
        <v>24</v>
      </c>
      <c r="CC21" s="5">
        <f t="shared" si="35"/>
        <v>48</v>
      </c>
      <c r="CD21" s="6">
        <f t="shared" si="36"/>
        <v>24</v>
      </c>
      <c r="CE21" s="6">
        <f t="shared" si="37"/>
        <v>24</v>
      </c>
      <c r="CF21" s="6">
        <f t="shared" si="38"/>
        <v>48</v>
      </c>
      <c r="CH21" s="30" t="s">
        <v>36</v>
      </c>
      <c r="CI21" s="86">
        <v>89</v>
      </c>
      <c r="CJ21" s="38">
        <v>104</v>
      </c>
      <c r="CK21" s="4">
        <f t="shared" si="39"/>
        <v>193</v>
      </c>
      <c r="CL21" s="125">
        <v>0</v>
      </c>
      <c r="CM21" s="95">
        <v>0</v>
      </c>
      <c r="CN21" s="31">
        <v>0</v>
      </c>
      <c r="CO21" s="125">
        <v>0</v>
      </c>
      <c r="CP21" s="95">
        <v>0</v>
      </c>
      <c r="CQ21" s="8">
        <v>0</v>
      </c>
      <c r="CR21" s="6">
        <f t="shared" si="40"/>
        <v>89</v>
      </c>
      <c r="CS21" s="6">
        <f t="shared" si="41"/>
        <v>104</v>
      </c>
      <c r="CT21" s="6">
        <f t="shared" si="42"/>
        <v>193</v>
      </c>
      <c r="CV21" s="30" t="s">
        <v>36</v>
      </c>
      <c r="CW21" s="86">
        <v>64</v>
      </c>
      <c r="CX21" s="38">
        <v>56</v>
      </c>
      <c r="CY21" s="4">
        <f t="shared" si="43"/>
        <v>120</v>
      </c>
      <c r="CZ21" s="125">
        <v>0</v>
      </c>
      <c r="DA21" s="95">
        <v>0</v>
      </c>
      <c r="DB21" s="31">
        <v>0</v>
      </c>
      <c r="DC21" s="125">
        <v>0</v>
      </c>
      <c r="DD21" s="95">
        <v>0</v>
      </c>
      <c r="DE21" s="8">
        <v>0</v>
      </c>
      <c r="DF21" s="6">
        <f t="shared" si="44"/>
        <v>64</v>
      </c>
      <c r="DG21" s="6">
        <f t="shared" si="45"/>
        <v>56</v>
      </c>
      <c r="DH21" s="6">
        <f t="shared" si="46"/>
        <v>120</v>
      </c>
      <c r="DJ21" s="30" t="s">
        <v>36</v>
      </c>
      <c r="DK21" s="86">
        <v>154</v>
      </c>
      <c r="DL21" s="38">
        <v>131</v>
      </c>
      <c r="DM21" s="4">
        <f t="shared" si="47"/>
        <v>285</v>
      </c>
      <c r="DN21" s="85">
        <v>0</v>
      </c>
      <c r="DO21" s="125">
        <v>0</v>
      </c>
      <c r="DP21" s="31">
        <v>0</v>
      </c>
      <c r="DQ21" s="125">
        <v>0</v>
      </c>
      <c r="DR21" s="95">
        <v>0</v>
      </c>
      <c r="DS21" s="8">
        <v>0</v>
      </c>
      <c r="DT21" s="6">
        <f t="shared" si="48"/>
        <v>154</v>
      </c>
      <c r="DU21" s="6">
        <f t="shared" si="49"/>
        <v>131</v>
      </c>
      <c r="DV21" s="6">
        <f t="shared" si="50"/>
        <v>285</v>
      </c>
      <c r="DX21" s="30" t="s">
        <v>36</v>
      </c>
      <c r="DY21" s="86">
        <v>80</v>
      </c>
      <c r="DZ21" s="38">
        <v>77</v>
      </c>
      <c r="EA21" s="4">
        <f t="shared" si="51"/>
        <v>157</v>
      </c>
      <c r="EB21" s="125">
        <v>0</v>
      </c>
      <c r="EC21" s="95">
        <v>0</v>
      </c>
      <c r="ED21" s="31">
        <v>0</v>
      </c>
      <c r="EE21" s="125">
        <v>0</v>
      </c>
      <c r="EF21" s="95">
        <v>0</v>
      </c>
      <c r="EG21" s="8">
        <v>0</v>
      </c>
      <c r="EH21" s="6">
        <f t="shared" si="52"/>
        <v>80</v>
      </c>
      <c r="EI21" s="6">
        <f t="shared" si="9"/>
        <v>77</v>
      </c>
      <c r="EJ21" s="6">
        <f t="shared" si="9"/>
        <v>157</v>
      </c>
    </row>
    <row r="22" spans="2:140" ht="21" x14ac:dyDescent="0.2">
      <c r="B22" s="30" t="s">
        <v>37</v>
      </c>
      <c r="C22" s="76">
        <f t="shared" si="10"/>
        <v>1153</v>
      </c>
      <c r="D22" s="76">
        <f t="shared" si="11"/>
        <v>1078</v>
      </c>
      <c r="E22" s="77">
        <f t="shared" si="12"/>
        <v>2231</v>
      </c>
      <c r="F22" s="76">
        <v>0</v>
      </c>
      <c r="G22" s="76">
        <v>0</v>
      </c>
      <c r="H22" s="77">
        <v>0</v>
      </c>
      <c r="I22" s="76">
        <f t="shared" si="13"/>
        <v>12</v>
      </c>
      <c r="J22" s="76">
        <f t="shared" si="14"/>
        <v>19</v>
      </c>
      <c r="K22" s="77">
        <f t="shared" si="15"/>
        <v>31</v>
      </c>
      <c r="L22" s="77">
        <f t="shared" si="16"/>
        <v>1165</v>
      </c>
      <c r="M22" s="77">
        <f t="shared" si="17"/>
        <v>1097</v>
      </c>
      <c r="N22" s="77">
        <f t="shared" si="18"/>
        <v>2262</v>
      </c>
      <c r="P22" s="129" t="s">
        <v>37</v>
      </c>
      <c r="Q22" s="86">
        <v>330</v>
      </c>
      <c r="R22" s="38">
        <v>241</v>
      </c>
      <c r="S22" s="4">
        <f t="shared" si="19"/>
        <v>571</v>
      </c>
      <c r="T22" s="95">
        <v>0</v>
      </c>
      <c r="U22" s="95">
        <v>0</v>
      </c>
      <c r="V22" s="8">
        <v>0</v>
      </c>
      <c r="W22" s="95">
        <v>0</v>
      </c>
      <c r="X22" s="95">
        <v>0</v>
      </c>
      <c r="Y22" s="8">
        <v>0</v>
      </c>
      <c r="Z22" s="6">
        <f t="shared" si="20"/>
        <v>330</v>
      </c>
      <c r="AA22" s="6">
        <f t="shared" si="21"/>
        <v>241</v>
      </c>
      <c r="AB22" s="6">
        <f t="shared" si="22"/>
        <v>571</v>
      </c>
      <c r="AD22" s="129" t="s">
        <v>37</v>
      </c>
      <c r="AE22" s="86">
        <v>115</v>
      </c>
      <c r="AF22" s="38">
        <v>111</v>
      </c>
      <c r="AG22" s="4">
        <f t="shared" si="23"/>
        <v>226</v>
      </c>
      <c r="AH22" s="125">
        <v>0</v>
      </c>
      <c r="AI22" s="125">
        <v>0</v>
      </c>
      <c r="AJ22" s="125">
        <v>0</v>
      </c>
      <c r="AK22" s="125">
        <v>0</v>
      </c>
      <c r="AL22" s="125">
        <v>0</v>
      </c>
      <c r="AM22" s="125">
        <v>0</v>
      </c>
      <c r="AN22" s="6">
        <f t="shared" si="24"/>
        <v>115</v>
      </c>
      <c r="AO22" s="6">
        <f t="shared" si="25"/>
        <v>111</v>
      </c>
      <c r="AP22" s="6">
        <f t="shared" si="26"/>
        <v>226</v>
      </c>
      <c r="AR22" s="129" t="s">
        <v>37</v>
      </c>
      <c r="AS22" s="125">
        <v>248</v>
      </c>
      <c r="AT22" s="95">
        <v>231</v>
      </c>
      <c r="AU22" s="4">
        <f t="shared" si="27"/>
        <v>479</v>
      </c>
      <c r="AV22" s="125">
        <v>0</v>
      </c>
      <c r="AW22" s="95">
        <v>0</v>
      </c>
      <c r="AX22" s="8">
        <v>0</v>
      </c>
      <c r="AY22" s="86">
        <v>0</v>
      </c>
      <c r="AZ22" s="38">
        <v>0</v>
      </c>
      <c r="BA22" s="8">
        <v>0</v>
      </c>
      <c r="BB22" s="6">
        <f t="shared" si="28"/>
        <v>248</v>
      </c>
      <c r="BC22" s="6">
        <f t="shared" si="29"/>
        <v>231</v>
      </c>
      <c r="BD22" s="6">
        <f t="shared" si="30"/>
        <v>479</v>
      </c>
      <c r="BF22" s="30" t="s">
        <v>37</v>
      </c>
      <c r="BG22" s="86">
        <v>154</v>
      </c>
      <c r="BH22" s="38">
        <v>162</v>
      </c>
      <c r="BI22" s="4">
        <f t="shared" si="31"/>
        <v>316</v>
      </c>
      <c r="BJ22" s="125">
        <v>0</v>
      </c>
      <c r="BK22" s="95">
        <v>0</v>
      </c>
      <c r="BL22" s="31">
        <v>0</v>
      </c>
      <c r="BM22" s="125">
        <v>0</v>
      </c>
      <c r="BN22" s="95">
        <v>0</v>
      </c>
      <c r="BO22" s="8">
        <v>0</v>
      </c>
      <c r="BP22" s="6">
        <f t="shared" si="32"/>
        <v>154</v>
      </c>
      <c r="BQ22" s="6">
        <f t="shared" si="33"/>
        <v>162</v>
      </c>
      <c r="BR22" s="6">
        <f t="shared" si="34"/>
        <v>316</v>
      </c>
      <c r="BT22" s="30" t="s">
        <v>37</v>
      </c>
      <c r="BU22" s="86">
        <v>0</v>
      </c>
      <c r="BV22" s="38">
        <v>0</v>
      </c>
      <c r="BW22" s="4">
        <v>0</v>
      </c>
      <c r="BX22" s="85">
        <v>0</v>
      </c>
      <c r="BY22" s="125">
        <v>0</v>
      </c>
      <c r="BZ22" s="31">
        <v>0</v>
      </c>
      <c r="CA22" s="125">
        <v>12</v>
      </c>
      <c r="CB22" s="95">
        <v>19</v>
      </c>
      <c r="CC22" s="5">
        <f t="shared" si="35"/>
        <v>31</v>
      </c>
      <c r="CD22" s="6">
        <f t="shared" si="36"/>
        <v>12</v>
      </c>
      <c r="CE22" s="6">
        <f t="shared" si="37"/>
        <v>19</v>
      </c>
      <c r="CF22" s="6">
        <f t="shared" si="38"/>
        <v>31</v>
      </c>
      <c r="CH22" s="30" t="s">
        <v>37</v>
      </c>
      <c r="CI22" s="86">
        <v>78</v>
      </c>
      <c r="CJ22" s="38">
        <v>64</v>
      </c>
      <c r="CK22" s="4">
        <f t="shared" si="39"/>
        <v>142</v>
      </c>
      <c r="CL22" s="125">
        <v>0</v>
      </c>
      <c r="CM22" s="95">
        <v>0</v>
      </c>
      <c r="CN22" s="31">
        <v>0</v>
      </c>
      <c r="CO22" s="125">
        <v>0</v>
      </c>
      <c r="CP22" s="95">
        <v>0</v>
      </c>
      <c r="CQ22" s="8">
        <v>0</v>
      </c>
      <c r="CR22" s="6">
        <f t="shared" si="40"/>
        <v>78</v>
      </c>
      <c r="CS22" s="6">
        <f t="shared" si="41"/>
        <v>64</v>
      </c>
      <c r="CT22" s="6">
        <f t="shared" si="42"/>
        <v>142</v>
      </c>
      <c r="CV22" s="30" t="s">
        <v>37</v>
      </c>
      <c r="CW22" s="86">
        <v>38</v>
      </c>
      <c r="CX22" s="38">
        <v>48</v>
      </c>
      <c r="CY22" s="4">
        <f t="shared" si="43"/>
        <v>86</v>
      </c>
      <c r="CZ22" s="125">
        <v>0</v>
      </c>
      <c r="DA22" s="95">
        <v>0</v>
      </c>
      <c r="DB22" s="31">
        <v>0</v>
      </c>
      <c r="DC22" s="125">
        <v>0</v>
      </c>
      <c r="DD22" s="95">
        <v>0</v>
      </c>
      <c r="DE22" s="8">
        <v>0</v>
      </c>
      <c r="DF22" s="6">
        <f t="shared" si="44"/>
        <v>38</v>
      </c>
      <c r="DG22" s="6">
        <f t="shared" si="45"/>
        <v>48</v>
      </c>
      <c r="DH22" s="6">
        <f t="shared" si="46"/>
        <v>86</v>
      </c>
      <c r="DJ22" s="30" t="s">
        <v>37</v>
      </c>
      <c r="DK22" s="86">
        <v>127</v>
      </c>
      <c r="DL22" s="38">
        <v>128</v>
      </c>
      <c r="DM22" s="4">
        <f t="shared" si="47"/>
        <v>255</v>
      </c>
      <c r="DN22" s="85">
        <v>0</v>
      </c>
      <c r="DO22" s="125">
        <v>0</v>
      </c>
      <c r="DP22" s="31">
        <v>0</v>
      </c>
      <c r="DQ22" s="125">
        <v>0</v>
      </c>
      <c r="DR22" s="95">
        <v>0</v>
      </c>
      <c r="DS22" s="8">
        <v>0</v>
      </c>
      <c r="DT22" s="6">
        <f t="shared" si="48"/>
        <v>127</v>
      </c>
      <c r="DU22" s="6">
        <f t="shared" si="49"/>
        <v>128</v>
      </c>
      <c r="DV22" s="6">
        <f t="shared" si="50"/>
        <v>255</v>
      </c>
      <c r="DX22" s="30" t="s">
        <v>37</v>
      </c>
      <c r="DY22" s="86">
        <v>63</v>
      </c>
      <c r="DZ22" s="38">
        <v>93</v>
      </c>
      <c r="EA22" s="4">
        <f t="shared" si="51"/>
        <v>156</v>
      </c>
      <c r="EB22" s="125">
        <v>0</v>
      </c>
      <c r="EC22" s="95">
        <v>0</v>
      </c>
      <c r="ED22" s="31">
        <v>0</v>
      </c>
      <c r="EE22" s="125">
        <v>0</v>
      </c>
      <c r="EF22" s="95">
        <v>0</v>
      </c>
      <c r="EG22" s="8">
        <v>0</v>
      </c>
      <c r="EH22" s="6">
        <f t="shared" si="52"/>
        <v>63</v>
      </c>
      <c r="EI22" s="6">
        <f t="shared" ref="EI22:EI28" si="53">DZ22</f>
        <v>93</v>
      </c>
      <c r="EJ22" s="6">
        <f t="shared" ref="EJ22:EJ28" si="54">EA22</f>
        <v>156</v>
      </c>
    </row>
    <row r="23" spans="2:140" ht="21" x14ac:dyDescent="0.2">
      <c r="B23" s="30" t="s">
        <v>38</v>
      </c>
      <c r="C23" s="76">
        <f t="shared" si="10"/>
        <v>688</v>
      </c>
      <c r="D23" s="76">
        <f t="shared" si="11"/>
        <v>669</v>
      </c>
      <c r="E23" s="77">
        <f t="shared" si="12"/>
        <v>1357</v>
      </c>
      <c r="F23" s="76">
        <v>0</v>
      </c>
      <c r="G23" s="76">
        <v>0</v>
      </c>
      <c r="H23" s="77">
        <v>0</v>
      </c>
      <c r="I23" s="76">
        <f t="shared" si="13"/>
        <v>10</v>
      </c>
      <c r="J23" s="76">
        <f t="shared" si="14"/>
        <v>12</v>
      </c>
      <c r="K23" s="77">
        <f t="shared" si="15"/>
        <v>22</v>
      </c>
      <c r="L23" s="77">
        <f t="shared" si="16"/>
        <v>698</v>
      </c>
      <c r="M23" s="77">
        <f t="shared" si="17"/>
        <v>681</v>
      </c>
      <c r="N23" s="77">
        <f t="shared" si="18"/>
        <v>1379</v>
      </c>
      <c r="P23" s="129" t="s">
        <v>38</v>
      </c>
      <c r="Q23" s="86">
        <v>173</v>
      </c>
      <c r="R23" s="38">
        <v>110</v>
      </c>
      <c r="S23" s="4">
        <f t="shared" si="19"/>
        <v>283</v>
      </c>
      <c r="T23" s="95">
        <v>0</v>
      </c>
      <c r="U23" s="95">
        <v>0</v>
      </c>
      <c r="V23" s="8">
        <v>0</v>
      </c>
      <c r="W23" s="95">
        <v>0</v>
      </c>
      <c r="X23" s="95">
        <v>0</v>
      </c>
      <c r="Y23" s="8">
        <v>0</v>
      </c>
      <c r="Z23" s="6">
        <f t="shared" si="20"/>
        <v>173</v>
      </c>
      <c r="AA23" s="6">
        <f t="shared" si="21"/>
        <v>110</v>
      </c>
      <c r="AB23" s="6">
        <f t="shared" si="22"/>
        <v>283</v>
      </c>
      <c r="AD23" s="129" t="s">
        <v>38</v>
      </c>
      <c r="AE23" s="86">
        <v>72</v>
      </c>
      <c r="AF23" s="38">
        <v>86</v>
      </c>
      <c r="AG23" s="4">
        <f t="shared" si="23"/>
        <v>158</v>
      </c>
      <c r="AH23" s="125">
        <v>0</v>
      </c>
      <c r="AI23" s="125">
        <v>0</v>
      </c>
      <c r="AJ23" s="125">
        <v>0</v>
      </c>
      <c r="AK23" s="125">
        <v>0</v>
      </c>
      <c r="AL23" s="125">
        <v>0</v>
      </c>
      <c r="AM23" s="125">
        <v>0</v>
      </c>
      <c r="AN23" s="6">
        <f t="shared" si="24"/>
        <v>72</v>
      </c>
      <c r="AO23" s="6">
        <f t="shared" si="25"/>
        <v>86</v>
      </c>
      <c r="AP23" s="6">
        <f t="shared" si="26"/>
        <v>158</v>
      </c>
      <c r="AR23" s="129" t="s">
        <v>38</v>
      </c>
      <c r="AS23" s="125">
        <v>175</v>
      </c>
      <c r="AT23" s="95">
        <v>155</v>
      </c>
      <c r="AU23" s="4">
        <f t="shared" si="27"/>
        <v>330</v>
      </c>
      <c r="AV23" s="125">
        <v>0</v>
      </c>
      <c r="AW23" s="95">
        <v>0</v>
      </c>
      <c r="AX23" s="8">
        <v>0</v>
      </c>
      <c r="AY23" s="86">
        <v>0</v>
      </c>
      <c r="AZ23" s="38">
        <v>0</v>
      </c>
      <c r="BA23" s="8">
        <v>0</v>
      </c>
      <c r="BB23" s="6">
        <f t="shared" si="28"/>
        <v>175</v>
      </c>
      <c r="BC23" s="6">
        <f t="shared" si="29"/>
        <v>155</v>
      </c>
      <c r="BD23" s="6">
        <f t="shared" si="30"/>
        <v>330</v>
      </c>
      <c r="BF23" s="30" t="s">
        <v>38</v>
      </c>
      <c r="BG23" s="86">
        <v>81</v>
      </c>
      <c r="BH23" s="38">
        <v>91</v>
      </c>
      <c r="BI23" s="4">
        <f t="shared" si="31"/>
        <v>172</v>
      </c>
      <c r="BJ23" s="125">
        <v>0</v>
      </c>
      <c r="BK23" s="95">
        <v>0</v>
      </c>
      <c r="BL23" s="31">
        <v>0</v>
      </c>
      <c r="BM23" s="125">
        <v>0</v>
      </c>
      <c r="BN23" s="95">
        <v>0</v>
      </c>
      <c r="BO23" s="8">
        <v>0</v>
      </c>
      <c r="BP23" s="6">
        <f t="shared" si="32"/>
        <v>81</v>
      </c>
      <c r="BQ23" s="6">
        <f t="shared" si="33"/>
        <v>91</v>
      </c>
      <c r="BR23" s="6">
        <f t="shared" si="34"/>
        <v>172</v>
      </c>
      <c r="BT23" s="30" t="s">
        <v>38</v>
      </c>
      <c r="BU23" s="86">
        <v>0</v>
      </c>
      <c r="BV23" s="38">
        <v>0</v>
      </c>
      <c r="BW23" s="4">
        <v>0</v>
      </c>
      <c r="BX23" s="85">
        <v>0</v>
      </c>
      <c r="BY23" s="125">
        <v>0</v>
      </c>
      <c r="BZ23" s="31">
        <v>0</v>
      </c>
      <c r="CA23" s="125">
        <v>10</v>
      </c>
      <c r="CB23" s="95">
        <v>12</v>
      </c>
      <c r="CC23" s="5">
        <f t="shared" si="35"/>
        <v>22</v>
      </c>
      <c r="CD23" s="6">
        <f t="shared" si="36"/>
        <v>10</v>
      </c>
      <c r="CE23" s="6">
        <f t="shared" si="37"/>
        <v>12</v>
      </c>
      <c r="CF23" s="6">
        <f t="shared" si="38"/>
        <v>22</v>
      </c>
      <c r="CH23" s="30" t="s">
        <v>38</v>
      </c>
      <c r="CI23" s="86">
        <v>33</v>
      </c>
      <c r="CJ23" s="38">
        <v>50</v>
      </c>
      <c r="CK23" s="4">
        <f t="shared" si="39"/>
        <v>83</v>
      </c>
      <c r="CL23" s="125">
        <v>0</v>
      </c>
      <c r="CM23" s="95">
        <v>0</v>
      </c>
      <c r="CN23" s="31">
        <v>0</v>
      </c>
      <c r="CO23" s="125">
        <v>0</v>
      </c>
      <c r="CP23" s="95">
        <v>0</v>
      </c>
      <c r="CQ23" s="8">
        <v>0</v>
      </c>
      <c r="CR23" s="6">
        <f t="shared" si="40"/>
        <v>33</v>
      </c>
      <c r="CS23" s="6">
        <f t="shared" si="41"/>
        <v>50</v>
      </c>
      <c r="CT23" s="6">
        <f t="shared" si="42"/>
        <v>83</v>
      </c>
      <c r="CV23" s="30" t="s">
        <v>38</v>
      </c>
      <c r="CW23" s="86">
        <v>28</v>
      </c>
      <c r="CX23" s="38">
        <v>23</v>
      </c>
      <c r="CY23" s="4">
        <f t="shared" si="43"/>
        <v>51</v>
      </c>
      <c r="CZ23" s="125">
        <v>0</v>
      </c>
      <c r="DA23" s="95">
        <v>0</v>
      </c>
      <c r="DB23" s="31">
        <v>0</v>
      </c>
      <c r="DC23" s="125">
        <v>0</v>
      </c>
      <c r="DD23" s="95">
        <v>0</v>
      </c>
      <c r="DE23" s="8">
        <v>0</v>
      </c>
      <c r="DF23" s="6">
        <f t="shared" si="44"/>
        <v>28</v>
      </c>
      <c r="DG23" s="6">
        <f t="shared" si="45"/>
        <v>23</v>
      </c>
      <c r="DH23" s="6">
        <f t="shared" si="46"/>
        <v>51</v>
      </c>
      <c r="DJ23" s="30" t="s">
        <v>38</v>
      </c>
      <c r="DK23" s="86">
        <v>63</v>
      </c>
      <c r="DL23" s="38">
        <v>95</v>
      </c>
      <c r="DM23" s="4">
        <f t="shared" si="47"/>
        <v>158</v>
      </c>
      <c r="DN23" s="85">
        <v>0</v>
      </c>
      <c r="DO23" s="125">
        <v>0</v>
      </c>
      <c r="DP23" s="31">
        <v>0</v>
      </c>
      <c r="DQ23" s="125">
        <v>0</v>
      </c>
      <c r="DR23" s="95">
        <v>0</v>
      </c>
      <c r="DS23" s="8">
        <v>0</v>
      </c>
      <c r="DT23" s="6">
        <f t="shared" si="48"/>
        <v>63</v>
      </c>
      <c r="DU23" s="6">
        <f t="shared" si="49"/>
        <v>95</v>
      </c>
      <c r="DV23" s="6">
        <f t="shared" si="50"/>
        <v>158</v>
      </c>
      <c r="DX23" s="30" t="s">
        <v>38</v>
      </c>
      <c r="DY23" s="86">
        <v>63</v>
      </c>
      <c r="DZ23" s="38">
        <v>59</v>
      </c>
      <c r="EA23" s="4">
        <f t="shared" si="51"/>
        <v>122</v>
      </c>
      <c r="EB23" s="125">
        <v>0</v>
      </c>
      <c r="EC23" s="95">
        <v>0</v>
      </c>
      <c r="ED23" s="31">
        <v>0</v>
      </c>
      <c r="EE23" s="125">
        <v>0</v>
      </c>
      <c r="EF23" s="95">
        <v>0</v>
      </c>
      <c r="EG23" s="8">
        <v>0</v>
      </c>
      <c r="EH23" s="6">
        <f t="shared" si="52"/>
        <v>63</v>
      </c>
      <c r="EI23" s="6">
        <f t="shared" si="53"/>
        <v>59</v>
      </c>
      <c r="EJ23" s="6">
        <f t="shared" si="54"/>
        <v>122</v>
      </c>
    </row>
    <row r="24" spans="2:140" ht="21" x14ac:dyDescent="0.2">
      <c r="B24" s="30" t="s">
        <v>39</v>
      </c>
      <c r="C24" s="76">
        <f t="shared" si="10"/>
        <v>498</v>
      </c>
      <c r="D24" s="76">
        <f t="shared" si="11"/>
        <v>487</v>
      </c>
      <c r="E24" s="77">
        <f t="shared" si="12"/>
        <v>985</v>
      </c>
      <c r="F24" s="76">
        <v>0</v>
      </c>
      <c r="G24" s="76">
        <v>0</v>
      </c>
      <c r="H24" s="77">
        <v>0</v>
      </c>
      <c r="I24" s="76">
        <f t="shared" si="13"/>
        <v>10</v>
      </c>
      <c r="J24" s="76">
        <f t="shared" si="14"/>
        <v>8</v>
      </c>
      <c r="K24" s="77">
        <f t="shared" si="15"/>
        <v>18</v>
      </c>
      <c r="L24" s="77">
        <f t="shared" si="16"/>
        <v>508</v>
      </c>
      <c r="M24" s="77">
        <f t="shared" si="17"/>
        <v>495</v>
      </c>
      <c r="N24" s="77">
        <f t="shared" si="18"/>
        <v>1003</v>
      </c>
      <c r="P24" s="129" t="s">
        <v>39</v>
      </c>
      <c r="Q24" s="86">
        <v>88</v>
      </c>
      <c r="R24" s="38">
        <v>65</v>
      </c>
      <c r="S24" s="4">
        <f t="shared" si="19"/>
        <v>153</v>
      </c>
      <c r="T24" s="95">
        <v>0</v>
      </c>
      <c r="U24" s="95">
        <v>0</v>
      </c>
      <c r="V24" s="8">
        <v>0</v>
      </c>
      <c r="W24" s="95">
        <v>0</v>
      </c>
      <c r="X24" s="95">
        <v>0</v>
      </c>
      <c r="Y24" s="8">
        <v>0</v>
      </c>
      <c r="Z24" s="6">
        <f t="shared" si="20"/>
        <v>88</v>
      </c>
      <c r="AA24" s="6">
        <f t="shared" si="21"/>
        <v>65</v>
      </c>
      <c r="AB24" s="6">
        <f t="shared" si="22"/>
        <v>153</v>
      </c>
      <c r="AD24" s="129" t="s">
        <v>39</v>
      </c>
      <c r="AE24" s="86">
        <v>79</v>
      </c>
      <c r="AF24" s="38">
        <v>64</v>
      </c>
      <c r="AG24" s="4">
        <f t="shared" si="23"/>
        <v>143</v>
      </c>
      <c r="AH24" s="125">
        <v>0</v>
      </c>
      <c r="AI24" s="125">
        <v>0</v>
      </c>
      <c r="AJ24" s="125">
        <v>0</v>
      </c>
      <c r="AK24" s="125">
        <v>0</v>
      </c>
      <c r="AL24" s="125">
        <v>0</v>
      </c>
      <c r="AM24" s="125">
        <v>0</v>
      </c>
      <c r="AN24" s="6">
        <f t="shared" si="24"/>
        <v>79</v>
      </c>
      <c r="AO24" s="6">
        <f t="shared" si="25"/>
        <v>64</v>
      </c>
      <c r="AP24" s="6">
        <f t="shared" si="26"/>
        <v>143</v>
      </c>
      <c r="AR24" s="129" t="s">
        <v>39</v>
      </c>
      <c r="AS24" s="125">
        <v>105</v>
      </c>
      <c r="AT24" s="95">
        <v>99</v>
      </c>
      <c r="AU24" s="4">
        <f t="shared" si="27"/>
        <v>204</v>
      </c>
      <c r="AV24" s="125">
        <v>0</v>
      </c>
      <c r="AW24" s="95">
        <v>0</v>
      </c>
      <c r="AX24" s="8">
        <v>0</v>
      </c>
      <c r="AY24" s="86">
        <v>0</v>
      </c>
      <c r="AZ24" s="38">
        <v>0</v>
      </c>
      <c r="BA24" s="8">
        <v>0</v>
      </c>
      <c r="BB24" s="6">
        <f t="shared" si="28"/>
        <v>105</v>
      </c>
      <c r="BC24" s="6">
        <f t="shared" si="29"/>
        <v>99</v>
      </c>
      <c r="BD24" s="6">
        <f t="shared" si="30"/>
        <v>204</v>
      </c>
      <c r="BF24" s="30" t="s">
        <v>39</v>
      </c>
      <c r="BG24" s="86">
        <v>84</v>
      </c>
      <c r="BH24" s="38">
        <v>83</v>
      </c>
      <c r="BI24" s="4">
        <f t="shared" si="31"/>
        <v>167</v>
      </c>
      <c r="BJ24" s="125">
        <v>0</v>
      </c>
      <c r="BK24" s="95">
        <v>0</v>
      </c>
      <c r="BL24" s="31">
        <v>0</v>
      </c>
      <c r="BM24" s="125">
        <v>0</v>
      </c>
      <c r="BN24" s="95">
        <v>0</v>
      </c>
      <c r="BO24" s="8">
        <v>0</v>
      </c>
      <c r="BP24" s="6">
        <f t="shared" si="32"/>
        <v>84</v>
      </c>
      <c r="BQ24" s="6">
        <f t="shared" si="33"/>
        <v>83</v>
      </c>
      <c r="BR24" s="6">
        <f t="shared" si="34"/>
        <v>167</v>
      </c>
      <c r="BT24" s="30" t="s">
        <v>39</v>
      </c>
      <c r="BU24" s="86">
        <v>0</v>
      </c>
      <c r="BV24" s="38">
        <v>0</v>
      </c>
      <c r="BW24" s="4">
        <v>0</v>
      </c>
      <c r="BX24" s="85">
        <v>0</v>
      </c>
      <c r="BY24" s="125">
        <v>0</v>
      </c>
      <c r="BZ24" s="31">
        <v>0</v>
      </c>
      <c r="CA24" s="125">
        <v>10</v>
      </c>
      <c r="CB24" s="95">
        <v>8</v>
      </c>
      <c r="CC24" s="5">
        <f t="shared" si="35"/>
        <v>18</v>
      </c>
      <c r="CD24" s="6">
        <f t="shared" si="36"/>
        <v>10</v>
      </c>
      <c r="CE24" s="6">
        <f t="shared" si="37"/>
        <v>8</v>
      </c>
      <c r="CF24" s="6">
        <f t="shared" si="38"/>
        <v>18</v>
      </c>
      <c r="CH24" s="30" t="s">
        <v>39</v>
      </c>
      <c r="CI24" s="86">
        <v>27</v>
      </c>
      <c r="CJ24" s="38">
        <v>32</v>
      </c>
      <c r="CK24" s="4">
        <f t="shared" si="39"/>
        <v>59</v>
      </c>
      <c r="CL24" s="125">
        <v>0</v>
      </c>
      <c r="CM24" s="95">
        <v>0</v>
      </c>
      <c r="CN24" s="31">
        <v>0</v>
      </c>
      <c r="CO24" s="125">
        <v>0</v>
      </c>
      <c r="CP24" s="95">
        <v>0</v>
      </c>
      <c r="CQ24" s="8">
        <v>0</v>
      </c>
      <c r="CR24" s="6">
        <f t="shared" si="40"/>
        <v>27</v>
      </c>
      <c r="CS24" s="6">
        <f t="shared" si="41"/>
        <v>32</v>
      </c>
      <c r="CT24" s="6">
        <f t="shared" si="42"/>
        <v>59</v>
      </c>
      <c r="CV24" s="30" t="s">
        <v>39</v>
      </c>
      <c r="CW24" s="86">
        <v>16</v>
      </c>
      <c r="CX24" s="38">
        <v>27</v>
      </c>
      <c r="CY24" s="4">
        <f t="shared" si="43"/>
        <v>43</v>
      </c>
      <c r="CZ24" s="125">
        <v>0</v>
      </c>
      <c r="DA24" s="95">
        <v>0</v>
      </c>
      <c r="DB24" s="31">
        <v>0</v>
      </c>
      <c r="DC24" s="125">
        <v>0</v>
      </c>
      <c r="DD24" s="95">
        <v>0</v>
      </c>
      <c r="DE24" s="8">
        <v>0</v>
      </c>
      <c r="DF24" s="6">
        <f t="shared" si="44"/>
        <v>16</v>
      </c>
      <c r="DG24" s="6">
        <f t="shared" si="45"/>
        <v>27</v>
      </c>
      <c r="DH24" s="6">
        <f t="shared" si="46"/>
        <v>43</v>
      </c>
      <c r="DJ24" s="30" t="s">
        <v>39</v>
      </c>
      <c r="DK24" s="86">
        <v>59</v>
      </c>
      <c r="DL24" s="38">
        <v>76</v>
      </c>
      <c r="DM24" s="4">
        <f t="shared" si="47"/>
        <v>135</v>
      </c>
      <c r="DN24" s="85">
        <v>0</v>
      </c>
      <c r="DO24" s="125">
        <v>0</v>
      </c>
      <c r="DP24" s="31">
        <v>0</v>
      </c>
      <c r="DQ24" s="125">
        <v>0</v>
      </c>
      <c r="DR24" s="95">
        <v>0</v>
      </c>
      <c r="DS24" s="8">
        <v>0</v>
      </c>
      <c r="DT24" s="6">
        <f t="shared" si="48"/>
        <v>59</v>
      </c>
      <c r="DU24" s="6">
        <f t="shared" si="49"/>
        <v>76</v>
      </c>
      <c r="DV24" s="6">
        <f t="shared" si="50"/>
        <v>135</v>
      </c>
      <c r="DX24" s="30" t="s">
        <v>39</v>
      </c>
      <c r="DY24" s="86">
        <v>40</v>
      </c>
      <c r="DZ24" s="38">
        <v>41</v>
      </c>
      <c r="EA24" s="4">
        <f t="shared" si="51"/>
        <v>81</v>
      </c>
      <c r="EB24" s="125">
        <v>0</v>
      </c>
      <c r="EC24" s="95">
        <v>0</v>
      </c>
      <c r="ED24" s="31">
        <v>0</v>
      </c>
      <c r="EE24" s="125">
        <v>0</v>
      </c>
      <c r="EF24" s="95">
        <v>0</v>
      </c>
      <c r="EG24" s="8">
        <v>0</v>
      </c>
      <c r="EH24" s="6">
        <f t="shared" si="52"/>
        <v>40</v>
      </c>
      <c r="EI24" s="6">
        <f t="shared" si="53"/>
        <v>41</v>
      </c>
      <c r="EJ24" s="6">
        <f t="shared" si="54"/>
        <v>81</v>
      </c>
    </row>
    <row r="25" spans="2:140" ht="21" x14ac:dyDescent="0.2">
      <c r="B25" s="30" t="s">
        <v>40</v>
      </c>
      <c r="C25" s="76">
        <f t="shared" si="10"/>
        <v>268</v>
      </c>
      <c r="D25" s="76">
        <f t="shared" si="11"/>
        <v>320</v>
      </c>
      <c r="E25" s="77">
        <f t="shared" si="12"/>
        <v>588</v>
      </c>
      <c r="F25" s="76">
        <v>0</v>
      </c>
      <c r="G25" s="76">
        <v>0</v>
      </c>
      <c r="H25" s="77">
        <v>0</v>
      </c>
      <c r="I25" s="76">
        <f t="shared" si="13"/>
        <v>5</v>
      </c>
      <c r="J25" s="76">
        <f t="shared" si="14"/>
        <v>1</v>
      </c>
      <c r="K25" s="77">
        <f t="shared" si="15"/>
        <v>6</v>
      </c>
      <c r="L25" s="77">
        <f t="shared" si="16"/>
        <v>273</v>
      </c>
      <c r="M25" s="77">
        <f t="shared" si="17"/>
        <v>321</v>
      </c>
      <c r="N25" s="77">
        <f t="shared" si="18"/>
        <v>594</v>
      </c>
      <c r="P25" s="129" t="s">
        <v>40</v>
      </c>
      <c r="Q25" s="86">
        <v>33</v>
      </c>
      <c r="R25" s="38">
        <v>23</v>
      </c>
      <c r="S25" s="4">
        <f t="shared" si="19"/>
        <v>56</v>
      </c>
      <c r="T25" s="95">
        <v>0</v>
      </c>
      <c r="U25" s="95">
        <v>0</v>
      </c>
      <c r="V25" s="8">
        <v>0</v>
      </c>
      <c r="W25" s="95">
        <v>0</v>
      </c>
      <c r="X25" s="95">
        <v>0</v>
      </c>
      <c r="Y25" s="8">
        <v>0</v>
      </c>
      <c r="Z25" s="6">
        <f t="shared" si="20"/>
        <v>33</v>
      </c>
      <c r="AA25" s="6">
        <f t="shared" si="21"/>
        <v>23</v>
      </c>
      <c r="AB25" s="6">
        <f t="shared" si="22"/>
        <v>56</v>
      </c>
      <c r="AD25" s="129" t="s">
        <v>40</v>
      </c>
      <c r="AE25" s="86">
        <v>32</v>
      </c>
      <c r="AF25" s="38">
        <v>32</v>
      </c>
      <c r="AG25" s="4">
        <f t="shared" si="23"/>
        <v>64</v>
      </c>
      <c r="AH25" s="125">
        <v>0</v>
      </c>
      <c r="AI25" s="125">
        <v>0</v>
      </c>
      <c r="AJ25" s="125">
        <v>0</v>
      </c>
      <c r="AK25" s="125">
        <v>0</v>
      </c>
      <c r="AL25" s="125">
        <v>0</v>
      </c>
      <c r="AM25" s="125">
        <v>0</v>
      </c>
      <c r="AN25" s="6">
        <f t="shared" si="24"/>
        <v>32</v>
      </c>
      <c r="AO25" s="6">
        <f t="shared" si="25"/>
        <v>32</v>
      </c>
      <c r="AP25" s="6">
        <f t="shared" si="26"/>
        <v>64</v>
      </c>
      <c r="AR25" s="129" t="s">
        <v>40</v>
      </c>
      <c r="AS25" s="125">
        <v>53</v>
      </c>
      <c r="AT25" s="95">
        <v>56</v>
      </c>
      <c r="AU25" s="4">
        <f t="shared" si="27"/>
        <v>109</v>
      </c>
      <c r="AV25" s="125">
        <v>0</v>
      </c>
      <c r="AW25" s="95">
        <v>0</v>
      </c>
      <c r="AX25" s="8">
        <v>0</v>
      </c>
      <c r="AY25" s="86">
        <v>0</v>
      </c>
      <c r="AZ25" s="38">
        <v>0</v>
      </c>
      <c r="BA25" s="8">
        <v>0</v>
      </c>
      <c r="BB25" s="6">
        <f t="shared" si="28"/>
        <v>53</v>
      </c>
      <c r="BC25" s="6">
        <f t="shared" si="29"/>
        <v>56</v>
      </c>
      <c r="BD25" s="6">
        <f t="shared" si="30"/>
        <v>109</v>
      </c>
      <c r="BF25" s="30" t="s">
        <v>40</v>
      </c>
      <c r="BG25" s="86">
        <v>59</v>
      </c>
      <c r="BH25" s="38">
        <v>79</v>
      </c>
      <c r="BI25" s="4">
        <f t="shared" si="31"/>
        <v>138</v>
      </c>
      <c r="BJ25" s="125">
        <v>0</v>
      </c>
      <c r="BK25" s="95">
        <v>0</v>
      </c>
      <c r="BL25" s="31">
        <v>0</v>
      </c>
      <c r="BM25" s="125">
        <v>0</v>
      </c>
      <c r="BN25" s="95">
        <v>0</v>
      </c>
      <c r="BO25" s="8">
        <v>0</v>
      </c>
      <c r="BP25" s="6">
        <f t="shared" si="32"/>
        <v>59</v>
      </c>
      <c r="BQ25" s="6">
        <f t="shared" si="33"/>
        <v>79</v>
      </c>
      <c r="BR25" s="6">
        <f t="shared" si="34"/>
        <v>138</v>
      </c>
      <c r="BT25" s="30" t="s">
        <v>40</v>
      </c>
      <c r="BU25" s="86">
        <v>0</v>
      </c>
      <c r="BV25" s="38">
        <v>0</v>
      </c>
      <c r="BW25" s="4">
        <v>0</v>
      </c>
      <c r="BX25" s="85">
        <v>0</v>
      </c>
      <c r="BY25" s="125">
        <v>0</v>
      </c>
      <c r="BZ25" s="31">
        <v>0</v>
      </c>
      <c r="CA25" s="125">
        <v>5</v>
      </c>
      <c r="CB25" s="95">
        <v>1</v>
      </c>
      <c r="CC25" s="5">
        <f t="shared" si="35"/>
        <v>6</v>
      </c>
      <c r="CD25" s="6">
        <f t="shared" si="36"/>
        <v>5</v>
      </c>
      <c r="CE25" s="6">
        <f t="shared" si="37"/>
        <v>1</v>
      </c>
      <c r="CF25" s="6">
        <f t="shared" si="38"/>
        <v>6</v>
      </c>
      <c r="CH25" s="30" t="s">
        <v>40</v>
      </c>
      <c r="CI25" s="86">
        <v>21</v>
      </c>
      <c r="CJ25" s="38">
        <v>21</v>
      </c>
      <c r="CK25" s="4">
        <f t="shared" si="39"/>
        <v>42</v>
      </c>
      <c r="CL25" s="125">
        <v>0</v>
      </c>
      <c r="CM25" s="95">
        <v>0</v>
      </c>
      <c r="CN25" s="31">
        <v>0</v>
      </c>
      <c r="CO25" s="125">
        <v>0</v>
      </c>
      <c r="CP25" s="95">
        <v>0</v>
      </c>
      <c r="CQ25" s="8">
        <v>0</v>
      </c>
      <c r="CR25" s="6">
        <f t="shared" si="40"/>
        <v>21</v>
      </c>
      <c r="CS25" s="6">
        <f t="shared" si="41"/>
        <v>21</v>
      </c>
      <c r="CT25" s="6">
        <f t="shared" si="42"/>
        <v>42</v>
      </c>
      <c r="CV25" s="30" t="s">
        <v>40</v>
      </c>
      <c r="CW25" s="86">
        <v>12</v>
      </c>
      <c r="CX25" s="38">
        <v>19</v>
      </c>
      <c r="CY25" s="4">
        <f t="shared" si="43"/>
        <v>31</v>
      </c>
      <c r="CZ25" s="125">
        <v>0</v>
      </c>
      <c r="DA25" s="95">
        <v>0</v>
      </c>
      <c r="DB25" s="31">
        <v>0</v>
      </c>
      <c r="DC25" s="125">
        <v>0</v>
      </c>
      <c r="DD25" s="95">
        <v>0</v>
      </c>
      <c r="DE25" s="8">
        <v>0</v>
      </c>
      <c r="DF25" s="6">
        <f t="shared" si="44"/>
        <v>12</v>
      </c>
      <c r="DG25" s="6">
        <f t="shared" si="45"/>
        <v>19</v>
      </c>
      <c r="DH25" s="6">
        <f t="shared" si="46"/>
        <v>31</v>
      </c>
      <c r="DJ25" s="30" t="s">
        <v>40</v>
      </c>
      <c r="DK25" s="86">
        <v>34</v>
      </c>
      <c r="DL25" s="38">
        <v>56</v>
      </c>
      <c r="DM25" s="4">
        <f t="shared" si="47"/>
        <v>90</v>
      </c>
      <c r="DN25" s="85">
        <v>0</v>
      </c>
      <c r="DO25" s="125">
        <v>0</v>
      </c>
      <c r="DP25" s="31">
        <v>0</v>
      </c>
      <c r="DQ25" s="125">
        <v>0</v>
      </c>
      <c r="DR25" s="95">
        <v>0</v>
      </c>
      <c r="DS25" s="8">
        <v>0</v>
      </c>
      <c r="DT25" s="6">
        <f t="shared" si="48"/>
        <v>34</v>
      </c>
      <c r="DU25" s="6">
        <f t="shared" si="49"/>
        <v>56</v>
      </c>
      <c r="DV25" s="6">
        <f t="shared" si="50"/>
        <v>90</v>
      </c>
      <c r="DX25" s="30" t="s">
        <v>40</v>
      </c>
      <c r="DY25" s="86">
        <v>24</v>
      </c>
      <c r="DZ25" s="38">
        <v>34</v>
      </c>
      <c r="EA25" s="4">
        <f t="shared" si="51"/>
        <v>58</v>
      </c>
      <c r="EB25" s="125">
        <v>0</v>
      </c>
      <c r="EC25" s="95">
        <v>0</v>
      </c>
      <c r="ED25" s="31">
        <v>0</v>
      </c>
      <c r="EE25" s="125">
        <v>0</v>
      </c>
      <c r="EF25" s="95">
        <v>0</v>
      </c>
      <c r="EG25" s="8">
        <v>0</v>
      </c>
      <c r="EH25" s="6">
        <f t="shared" si="52"/>
        <v>24</v>
      </c>
      <c r="EI25" s="6">
        <f t="shared" si="53"/>
        <v>34</v>
      </c>
      <c r="EJ25" s="6">
        <f t="shared" si="54"/>
        <v>58</v>
      </c>
    </row>
    <row r="26" spans="2:140" ht="21" x14ac:dyDescent="0.2">
      <c r="B26" s="30" t="s">
        <v>41</v>
      </c>
      <c r="C26" s="76">
        <f t="shared" si="10"/>
        <v>183</v>
      </c>
      <c r="D26" s="76">
        <f t="shared" si="11"/>
        <v>206</v>
      </c>
      <c r="E26" s="77">
        <f t="shared" si="12"/>
        <v>389</v>
      </c>
      <c r="F26" s="76">
        <v>0</v>
      </c>
      <c r="G26" s="76">
        <v>0</v>
      </c>
      <c r="H26" s="77">
        <v>0</v>
      </c>
      <c r="I26" s="76">
        <f t="shared" si="13"/>
        <v>2</v>
      </c>
      <c r="J26" s="76">
        <f t="shared" si="14"/>
        <v>3</v>
      </c>
      <c r="K26" s="77">
        <f t="shared" si="15"/>
        <v>5</v>
      </c>
      <c r="L26" s="77">
        <f t="shared" si="16"/>
        <v>185</v>
      </c>
      <c r="M26" s="77">
        <f t="shared" si="17"/>
        <v>209</v>
      </c>
      <c r="N26" s="77">
        <f t="shared" si="18"/>
        <v>394</v>
      </c>
      <c r="P26" s="129" t="s">
        <v>41</v>
      </c>
      <c r="Q26" s="86">
        <v>15</v>
      </c>
      <c r="R26" s="38">
        <v>10</v>
      </c>
      <c r="S26" s="4">
        <f t="shared" si="19"/>
        <v>25</v>
      </c>
      <c r="T26" s="95">
        <v>0</v>
      </c>
      <c r="U26" s="95">
        <v>0</v>
      </c>
      <c r="V26" s="8">
        <v>0</v>
      </c>
      <c r="W26" s="95">
        <v>0</v>
      </c>
      <c r="X26" s="95">
        <v>0</v>
      </c>
      <c r="Y26" s="8">
        <v>0</v>
      </c>
      <c r="Z26" s="6">
        <f t="shared" si="20"/>
        <v>15</v>
      </c>
      <c r="AA26" s="6">
        <f t="shared" si="21"/>
        <v>10</v>
      </c>
      <c r="AB26" s="6">
        <f t="shared" si="22"/>
        <v>25</v>
      </c>
      <c r="AD26" s="129" t="s">
        <v>41</v>
      </c>
      <c r="AE26" s="86">
        <v>16</v>
      </c>
      <c r="AF26" s="38">
        <v>28</v>
      </c>
      <c r="AG26" s="4">
        <f t="shared" si="23"/>
        <v>44</v>
      </c>
      <c r="AH26" s="125">
        <v>0</v>
      </c>
      <c r="AI26" s="125">
        <v>0</v>
      </c>
      <c r="AJ26" s="125">
        <v>0</v>
      </c>
      <c r="AK26" s="125">
        <v>0</v>
      </c>
      <c r="AL26" s="125">
        <v>0</v>
      </c>
      <c r="AM26" s="125">
        <v>0</v>
      </c>
      <c r="AN26" s="6">
        <f t="shared" si="24"/>
        <v>16</v>
      </c>
      <c r="AO26" s="6">
        <f t="shared" si="25"/>
        <v>28</v>
      </c>
      <c r="AP26" s="6">
        <f t="shared" si="26"/>
        <v>44</v>
      </c>
      <c r="AR26" s="129" t="s">
        <v>41</v>
      </c>
      <c r="AS26" s="125">
        <v>34</v>
      </c>
      <c r="AT26" s="95">
        <v>27</v>
      </c>
      <c r="AU26" s="4">
        <f t="shared" si="27"/>
        <v>61</v>
      </c>
      <c r="AV26" s="125">
        <v>0</v>
      </c>
      <c r="AW26" s="95">
        <v>0</v>
      </c>
      <c r="AX26" s="8">
        <v>0</v>
      </c>
      <c r="AY26" s="86">
        <v>0</v>
      </c>
      <c r="AZ26" s="38">
        <v>0</v>
      </c>
      <c r="BA26" s="8">
        <v>0</v>
      </c>
      <c r="BB26" s="6">
        <f t="shared" si="28"/>
        <v>34</v>
      </c>
      <c r="BC26" s="6">
        <f t="shared" si="29"/>
        <v>27</v>
      </c>
      <c r="BD26" s="6">
        <f t="shared" si="30"/>
        <v>61</v>
      </c>
      <c r="BF26" s="30" t="s">
        <v>41</v>
      </c>
      <c r="BG26" s="86">
        <v>34</v>
      </c>
      <c r="BH26" s="38">
        <v>51</v>
      </c>
      <c r="BI26" s="4">
        <f t="shared" si="31"/>
        <v>85</v>
      </c>
      <c r="BJ26" s="125">
        <v>0</v>
      </c>
      <c r="BK26" s="95">
        <v>0</v>
      </c>
      <c r="BL26" s="31">
        <v>0</v>
      </c>
      <c r="BM26" s="125">
        <v>0</v>
      </c>
      <c r="BN26" s="95">
        <v>0</v>
      </c>
      <c r="BO26" s="8">
        <v>0</v>
      </c>
      <c r="BP26" s="6">
        <f t="shared" si="32"/>
        <v>34</v>
      </c>
      <c r="BQ26" s="6">
        <f t="shared" si="33"/>
        <v>51</v>
      </c>
      <c r="BR26" s="6">
        <f t="shared" si="34"/>
        <v>85</v>
      </c>
      <c r="BT26" s="30" t="s">
        <v>41</v>
      </c>
      <c r="BU26" s="86">
        <v>0</v>
      </c>
      <c r="BV26" s="38">
        <v>0</v>
      </c>
      <c r="BW26" s="4">
        <v>0</v>
      </c>
      <c r="BX26" s="85">
        <v>0</v>
      </c>
      <c r="BY26" s="125">
        <v>0</v>
      </c>
      <c r="BZ26" s="31">
        <v>0</v>
      </c>
      <c r="CA26" s="125">
        <v>2</v>
      </c>
      <c r="CB26" s="95">
        <v>3</v>
      </c>
      <c r="CC26" s="5">
        <f t="shared" si="35"/>
        <v>5</v>
      </c>
      <c r="CD26" s="6">
        <f t="shared" si="36"/>
        <v>2</v>
      </c>
      <c r="CE26" s="6">
        <f t="shared" si="37"/>
        <v>3</v>
      </c>
      <c r="CF26" s="6">
        <f t="shared" si="38"/>
        <v>5</v>
      </c>
      <c r="CH26" s="30" t="s">
        <v>41</v>
      </c>
      <c r="CI26" s="86">
        <v>21</v>
      </c>
      <c r="CJ26" s="38">
        <v>17</v>
      </c>
      <c r="CK26" s="4">
        <f t="shared" si="39"/>
        <v>38</v>
      </c>
      <c r="CL26" s="125">
        <v>0</v>
      </c>
      <c r="CM26" s="95">
        <v>0</v>
      </c>
      <c r="CN26" s="31">
        <v>0</v>
      </c>
      <c r="CO26" s="125">
        <v>0</v>
      </c>
      <c r="CP26" s="95">
        <v>0</v>
      </c>
      <c r="CQ26" s="8">
        <v>0</v>
      </c>
      <c r="CR26" s="6">
        <f t="shared" si="40"/>
        <v>21</v>
      </c>
      <c r="CS26" s="6">
        <f t="shared" si="41"/>
        <v>17</v>
      </c>
      <c r="CT26" s="6">
        <f t="shared" si="42"/>
        <v>38</v>
      </c>
      <c r="CV26" s="30" t="s">
        <v>41</v>
      </c>
      <c r="CW26" s="86">
        <v>9</v>
      </c>
      <c r="CX26" s="38">
        <v>14</v>
      </c>
      <c r="CY26" s="4">
        <f t="shared" si="43"/>
        <v>23</v>
      </c>
      <c r="CZ26" s="125">
        <v>0</v>
      </c>
      <c r="DA26" s="95">
        <v>0</v>
      </c>
      <c r="DB26" s="31">
        <v>0</v>
      </c>
      <c r="DC26" s="125">
        <v>0</v>
      </c>
      <c r="DD26" s="95">
        <v>0</v>
      </c>
      <c r="DE26" s="8">
        <v>0</v>
      </c>
      <c r="DF26" s="6">
        <f t="shared" si="44"/>
        <v>9</v>
      </c>
      <c r="DG26" s="6">
        <f t="shared" si="45"/>
        <v>14</v>
      </c>
      <c r="DH26" s="6">
        <f t="shared" si="46"/>
        <v>23</v>
      </c>
      <c r="DJ26" s="30" t="s">
        <v>41</v>
      </c>
      <c r="DK26" s="86">
        <v>32</v>
      </c>
      <c r="DL26" s="38">
        <v>26</v>
      </c>
      <c r="DM26" s="4">
        <f t="shared" si="47"/>
        <v>58</v>
      </c>
      <c r="DN26" s="85">
        <v>0</v>
      </c>
      <c r="DO26" s="125">
        <v>0</v>
      </c>
      <c r="DP26" s="31">
        <v>0</v>
      </c>
      <c r="DQ26" s="125">
        <v>0</v>
      </c>
      <c r="DR26" s="95">
        <v>0</v>
      </c>
      <c r="DS26" s="8">
        <v>0</v>
      </c>
      <c r="DT26" s="6">
        <f t="shared" si="48"/>
        <v>32</v>
      </c>
      <c r="DU26" s="6">
        <f t="shared" si="49"/>
        <v>26</v>
      </c>
      <c r="DV26" s="6">
        <f t="shared" si="50"/>
        <v>58</v>
      </c>
      <c r="DX26" s="30" t="s">
        <v>41</v>
      </c>
      <c r="DY26" s="86">
        <v>22</v>
      </c>
      <c r="DZ26" s="38">
        <v>33</v>
      </c>
      <c r="EA26" s="4">
        <f t="shared" si="51"/>
        <v>55</v>
      </c>
      <c r="EB26" s="125">
        <v>0</v>
      </c>
      <c r="EC26" s="95">
        <v>0</v>
      </c>
      <c r="ED26" s="31">
        <v>0</v>
      </c>
      <c r="EE26" s="125">
        <v>0</v>
      </c>
      <c r="EF26" s="95">
        <v>0</v>
      </c>
      <c r="EG26" s="8">
        <v>0</v>
      </c>
      <c r="EH26" s="6">
        <f t="shared" si="52"/>
        <v>22</v>
      </c>
      <c r="EI26" s="6">
        <f t="shared" si="53"/>
        <v>33</v>
      </c>
      <c r="EJ26" s="6">
        <f t="shared" si="54"/>
        <v>55</v>
      </c>
    </row>
    <row r="27" spans="2:140" ht="21.75" thickBot="1" x14ac:dyDescent="0.25">
      <c r="B27" s="248" t="s">
        <v>42</v>
      </c>
      <c r="C27" s="76">
        <f t="shared" si="10"/>
        <v>188</v>
      </c>
      <c r="D27" s="76">
        <f t="shared" si="11"/>
        <v>219</v>
      </c>
      <c r="E27" s="77">
        <f t="shared" si="12"/>
        <v>407</v>
      </c>
      <c r="F27" s="76">
        <v>0</v>
      </c>
      <c r="G27" s="76">
        <v>0</v>
      </c>
      <c r="H27" s="77">
        <v>0</v>
      </c>
      <c r="I27" s="76">
        <f t="shared" si="13"/>
        <v>6</v>
      </c>
      <c r="J27" s="76">
        <f t="shared" si="14"/>
        <v>2</v>
      </c>
      <c r="K27" s="77">
        <f t="shared" si="15"/>
        <v>8</v>
      </c>
      <c r="L27" s="77">
        <f t="shared" si="16"/>
        <v>194</v>
      </c>
      <c r="M27" s="77">
        <f t="shared" si="17"/>
        <v>221</v>
      </c>
      <c r="N27" s="77">
        <f t="shared" si="18"/>
        <v>415</v>
      </c>
      <c r="P27" s="247" t="s">
        <v>42</v>
      </c>
      <c r="Q27" s="92">
        <v>12</v>
      </c>
      <c r="R27" s="91">
        <v>15</v>
      </c>
      <c r="S27" s="4">
        <f t="shared" si="19"/>
        <v>27</v>
      </c>
      <c r="T27" s="95">
        <v>0</v>
      </c>
      <c r="U27" s="95">
        <v>0</v>
      </c>
      <c r="V27" s="19">
        <v>0</v>
      </c>
      <c r="W27" s="95">
        <v>0</v>
      </c>
      <c r="X27" s="95">
        <v>0</v>
      </c>
      <c r="Y27" s="19">
        <v>0</v>
      </c>
      <c r="Z27" s="6">
        <f t="shared" si="20"/>
        <v>12</v>
      </c>
      <c r="AA27" s="6">
        <f t="shared" si="21"/>
        <v>15</v>
      </c>
      <c r="AB27" s="6">
        <f t="shared" si="22"/>
        <v>27</v>
      </c>
      <c r="AD27" s="247" t="s">
        <v>42</v>
      </c>
      <c r="AE27" s="92">
        <v>31</v>
      </c>
      <c r="AF27" s="91">
        <v>20</v>
      </c>
      <c r="AG27" s="4">
        <f t="shared" si="23"/>
        <v>51</v>
      </c>
      <c r="AH27" s="125">
        <v>0</v>
      </c>
      <c r="AI27" s="125">
        <v>0</v>
      </c>
      <c r="AJ27" s="125">
        <v>0</v>
      </c>
      <c r="AK27" s="125">
        <v>0</v>
      </c>
      <c r="AL27" s="125">
        <v>0</v>
      </c>
      <c r="AM27" s="125">
        <v>0</v>
      </c>
      <c r="AN27" s="6">
        <f t="shared" si="24"/>
        <v>31</v>
      </c>
      <c r="AO27" s="6">
        <f t="shared" si="25"/>
        <v>20</v>
      </c>
      <c r="AP27" s="6">
        <f t="shared" si="26"/>
        <v>51</v>
      </c>
      <c r="AR27" s="247" t="s">
        <v>42</v>
      </c>
      <c r="AS27" s="125">
        <v>20</v>
      </c>
      <c r="AT27" s="95">
        <v>21</v>
      </c>
      <c r="AU27" s="4">
        <f t="shared" si="27"/>
        <v>41</v>
      </c>
      <c r="AV27" s="125">
        <v>0</v>
      </c>
      <c r="AW27" s="95">
        <v>0</v>
      </c>
      <c r="AX27" s="19">
        <v>0</v>
      </c>
      <c r="AY27" s="92">
        <v>0</v>
      </c>
      <c r="AZ27" s="91">
        <v>0</v>
      </c>
      <c r="BA27" s="19">
        <v>0</v>
      </c>
      <c r="BB27" s="6">
        <f t="shared" si="28"/>
        <v>20</v>
      </c>
      <c r="BC27" s="6">
        <f t="shared" si="29"/>
        <v>21</v>
      </c>
      <c r="BD27" s="6">
        <f t="shared" si="30"/>
        <v>41</v>
      </c>
      <c r="BF27" s="248" t="s">
        <v>42</v>
      </c>
      <c r="BG27" s="92">
        <v>31</v>
      </c>
      <c r="BH27" s="91">
        <v>31</v>
      </c>
      <c r="BI27" s="4">
        <f t="shared" si="31"/>
        <v>62</v>
      </c>
      <c r="BJ27" s="125">
        <v>0</v>
      </c>
      <c r="BK27" s="95">
        <v>0</v>
      </c>
      <c r="BL27" s="17">
        <v>0</v>
      </c>
      <c r="BM27" s="125">
        <v>0</v>
      </c>
      <c r="BN27" s="95">
        <v>0</v>
      </c>
      <c r="BO27" s="19">
        <v>0</v>
      </c>
      <c r="BP27" s="6">
        <f t="shared" si="32"/>
        <v>31</v>
      </c>
      <c r="BQ27" s="6">
        <f t="shared" si="33"/>
        <v>31</v>
      </c>
      <c r="BR27" s="6">
        <f t="shared" si="34"/>
        <v>62</v>
      </c>
      <c r="BT27" s="248" t="s">
        <v>42</v>
      </c>
      <c r="BU27" s="92">
        <v>0</v>
      </c>
      <c r="BV27" s="91">
        <v>0</v>
      </c>
      <c r="BW27" s="4">
        <v>0</v>
      </c>
      <c r="BX27" s="90">
        <v>0</v>
      </c>
      <c r="BY27" s="125">
        <v>0</v>
      </c>
      <c r="BZ27" s="17">
        <v>0</v>
      </c>
      <c r="CA27" s="125">
        <v>6</v>
      </c>
      <c r="CB27" s="95">
        <v>2</v>
      </c>
      <c r="CC27" s="5">
        <f t="shared" si="35"/>
        <v>8</v>
      </c>
      <c r="CD27" s="6">
        <f t="shared" si="36"/>
        <v>6</v>
      </c>
      <c r="CE27" s="6">
        <f t="shared" si="37"/>
        <v>2</v>
      </c>
      <c r="CF27" s="6">
        <f t="shared" si="38"/>
        <v>8</v>
      </c>
      <c r="CH27" s="248" t="s">
        <v>42</v>
      </c>
      <c r="CI27" s="92">
        <v>23</v>
      </c>
      <c r="CJ27" s="91">
        <v>33</v>
      </c>
      <c r="CK27" s="4">
        <f t="shared" si="39"/>
        <v>56</v>
      </c>
      <c r="CL27" s="125">
        <v>0</v>
      </c>
      <c r="CM27" s="95">
        <v>0</v>
      </c>
      <c r="CN27" s="17">
        <v>0</v>
      </c>
      <c r="CO27" s="125">
        <v>0</v>
      </c>
      <c r="CP27" s="95">
        <v>0</v>
      </c>
      <c r="CQ27" s="19">
        <v>0</v>
      </c>
      <c r="CR27" s="6">
        <f t="shared" si="40"/>
        <v>23</v>
      </c>
      <c r="CS27" s="6">
        <f t="shared" si="41"/>
        <v>33</v>
      </c>
      <c r="CT27" s="6">
        <f t="shared" si="42"/>
        <v>56</v>
      </c>
      <c r="CV27" s="248" t="s">
        <v>42</v>
      </c>
      <c r="CW27" s="92">
        <v>16</v>
      </c>
      <c r="CX27" s="91">
        <v>17</v>
      </c>
      <c r="CY27" s="4">
        <f t="shared" si="43"/>
        <v>33</v>
      </c>
      <c r="CZ27" s="125">
        <v>0</v>
      </c>
      <c r="DA27" s="95">
        <v>0</v>
      </c>
      <c r="DB27" s="17">
        <v>0</v>
      </c>
      <c r="DC27" s="125">
        <v>0</v>
      </c>
      <c r="DD27" s="95">
        <v>0</v>
      </c>
      <c r="DE27" s="19">
        <v>0</v>
      </c>
      <c r="DF27" s="6">
        <f t="shared" si="44"/>
        <v>16</v>
      </c>
      <c r="DG27" s="6">
        <f t="shared" si="45"/>
        <v>17</v>
      </c>
      <c r="DH27" s="6">
        <f t="shared" si="46"/>
        <v>33</v>
      </c>
      <c r="DJ27" s="248" t="s">
        <v>42</v>
      </c>
      <c r="DK27" s="92">
        <v>25</v>
      </c>
      <c r="DL27" s="91">
        <v>55</v>
      </c>
      <c r="DM27" s="4">
        <f t="shared" si="47"/>
        <v>80</v>
      </c>
      <c r="DN27" s="90">
        <v>0</v>
      </c>
      <c r="DO27" s="125">
        <v>0</v>
      </c>
      <c r="DP27" s="17">
        <v>0</v>
      </c>
      <c r="DQ27" s="125">
        <v>0</v>
      </c>
      <c r="DR27" s="95">
        <v>0</v>
      </c>
      <c r="DS27" s="19">
        <v>0</v>
      </c>
      <c r="DT27" s="6">
        <f t="shared" si="48"/>
        <v>25</v>
      </c>
      <c r="DU27" s="6">
        <f t="shared" si="49"/>
        <v>55</v>
      </c>
      <c r="DV27" s="6">
        <f t="shared" si="50"/>
        <v>80</v>
      </c>
      <c r="DX27" s="248" t="s">
        <v>42</v>
      </c>
      <c r="DY27" s="92">
        <v>30</v>
      </c>
      <c r="DZ27" s="91">
        <v>27</v>
      </c>
      <c r="EA27" s="4">
        <f t="shared" si="51"/>
        <v>57</v>
      </c>
      <c r="EB27" s="125">
        <v>0</v>
      </c>
      <c r="EC27" s="95">
        <v>0</v>
      </c>
      <c r="ED27" s="17">
        <v>0</v>
      </c>
      <c r="EE27" s="125">
        <v>0</v>
      </c>
      <c r="EF27" s="95">
        <v>0</v>
      </c>
      <c r="EG27" s="19">
        <v>0</v>
      </c>
      <c r="EH27" s="6">
        <f t="shared" si="52"/>
        <v>30</v>
      </c>
      <c r="EI27" s="6">
        <f t="shared" si="53"/>
        <v>27</v>
      </c>
      <c r="EJ27" s="6">
        <f t="shared" si="54"/>
        <v>57</v>
      </c>
    </row>
    <row r="28" spans="2:140" ht="21.75" thickBot="1" x14ac:dyDescent="0.25">
      <c r="B28" s="16" t="s">
        <v>11</v>
      </c>
      <c r="C28" s="77">
        <f t="shared" si="10"/>
        <v>28617</v>
      </c>
      <c r="D28" s="77">
        <f t="shared" si="11"/>
        <v>27707</v>
      </c>
      <c r="E28" s="77">
        <f t="shared" si="12"/>
        <v>56324</v>
      </c>
      <c r="F28" s="77">
        <v>0</v>
      </c>
      <c r="G28" s="77">
        <v>0</v>
      </c>
      <c r="H28" s="77">
        <v>0</v>
      </c>
      <c r="I28" s="77">
        <f>SUM(I6:I27)</f>
        <v>714</v>
      </c>
      <c r="J28" s="77">
        <f>SUM(J6:J27)</f>
        <v>666</v>
      </c>
      <c r="K28" s="77">
        <f t="shared" si="15"/>
        <v>1380</v>
      </c>
      <c r="L28" s="77">
        <f t="shared" si="16"/>
        <v>29331</v>
      </c>
      <c r="M28" s="77">
        <f t="shared" si="17"/>
        <v>28373</v>
      </c>
      <c r="N28" s="77">
        <f t="shared" si="18"/>
        <v>57704</v>
      </c>
      <c r="P28" s="110" t="s">
        <v>11</v>
      </c>
      <c r="Q28" s="131">
        <f>SUM(Q6:Q27)</f>
        <v>6983</v>
      </c>
      <c r="R28" s="10">
        <f t="shared" ref="R28:X28" si="55">SUM(R6:R27)</f>
        <v>6860</v>
      </c>
      <c r="S28" s="11">
        <f>SUM(S6:S27)</f>
        <v>13843</v>
      </c>
      <c r="T28" s="12">
        <f t="shared" si="55"/>
        <v>0</v>
      </c>
      <c r="U28" s="10">
        <f t="shared" si="55"/>
        <v>0</v>
      </c>
      <c r="V28" s="11">
        <f t="shared" si="55"/>
        <v>0</v>
      </c>
      <c r="W28" s="131">
        <f>SUM(W6:W27)</f>
        <v>0</v>
      </c>
      <c r="X28" s="10">
        <f t="shared" si="55"/>
        <v>0</v>
      </c>
      <c r="Y28" s="11">
        <f>SUM(Y6:Y27)</f>
        <v>0</v>
      </c>
      <c r="Z28" s="6">
        <f t="shared" si="20"/>
        <v>6983</v>
      </c>
      <c r="AA28" s="6">
        <f t="shared" si="21"/>
        <v>6860</v>
      </c>
      <c r="AB28" s="6">
        <f t="shared" si="22"/>
        <v>13843</v>
      </c>
      <c r="AD28" s="110" t="s">
        <v>11</v>
      </c>
      <c r="AE28" s="131">
        <f>SUM(AE6:AE27)</f>
        <v>4203</v>
      </c>
      <c r="AF28" s="131">
        <f>SUM(AF6:AF27)</f>
        <v>3991</v>
      </c>
      <c r="AG28" s="4">
        <f t="shared" si="23"/>
        <v>8194</v>
      </c>
      <c r="AH28" s="125">
        <v>0</v>
      </c>
      <c r="AI28" s="125">
        <v>0</v>
      </c>
      <c r="AJ28" s="125">
        <v>0</v>
      </c>
      <c r="AK28" s="125">
        <v>0</v>
      </c>
      <c r="AL28" s="125">
        <v>0</v>
      </c>
      <c r="AM28" s="125">
        <v>0</v>
      </c>
      <c r="AN28" s="6">
        <f t="shared" si="24"/>
        <v>4203</v>
      </c>
      <c r="AO28" s="6">
        <f t="shared" si="25"/>
        <v>3991</v>
      </c>
      <c r="AP28" s="6">
        <f t="shared" si="26"/>
        <v>8194</v>
      </c>
      <c r="AR28" s="110" t="s">
        <v>11</v>
      </c>
      <c r="AS28" s="131">
        <f>SUM(AS6:AS27)</f>
        <v>6308</v>
      </c>
      <c r="AT28" s="131">
        <f>SUM(AT6:AT27)</f>
        <v>6089</v>
      </c>
      <c r="AU28" s="4">
        <f t="shared" si="27"/>
        <v>12397</v>
      </c>
      <c r="AV28" s="12">
        <v>0</v>
      </c>
      <c r="AW28" s="10">
        <v>0</v>
      </c>
      <c r="AX28" s="11">
        <v>0</v>
      </c>
      <c r="AY28" s="131">
        <v>0</v>
      </c>
      <c r="AZ28" s="10">
        <v>0</v>
      </c>
      <c r="BA28" s="11">
        <v>0</v>
      </c>
      <c r="BB28" s="6">
        <f t="shared" si="28"/>
        <v>6308</v>
      </c>
      <c r="BC28" s="6">
        <f t="shared" si="29"/>
        <v>6089</v>
      </c>
      <c r="BD28" s="6">
        <f t="shared" si="30"/>
        <v>12397</v>
      </c>
      <c r="BF28" s="16" t="s">
        <v>11</v>
      </c>
      <c r="BG28" s="12">
        <f>SUM(BG6:BG27)</f>
        <v>3283</v>
      </c>
      <c r="BH28" s="12">
        <f>SUM(BH6:BH27)</f>
        <v>3200</v>
      </c>
      <c r="BI28" s="4">
        <f t="shared" si="31"/>
        <v>6483</v>
      </c>
      <c r="BJ28" s="12">
        <v>0</v>
      </c>
      <c r="BK28" s="10">
        <v>0</v>
      </c>
      <c r="BL28" s="24">
        <v>0</v>
      </c>
      <c r="BM28" s="12">
        <v>0</v>
      </c>
      <c r="BN28" s="10">
        <v>0</v>
      </c>
      <c r="BO28" s="11">
        <v>0</v>
      </c>
      <c r="BP28" s="6">
        <f t="shared" si="32"/>
        <v>3283</v>
      </c>
      <c r="BQ28" s="6">
        <f t="shared" si="33"/>
        <v>3200</v>
      </c>
      <c r="BR28" s="6">
        <f t="shared" si="34"/>
        <v>6483</v>
      </c>
      <c r="BT28" s="16" t="s">
        <v>11</v>
      </c>
      <c r="BU28" s="12">
        <v>0</v>
      </c>
      <c r="BV28" s="12">
        <v>0</v>
      </c>
      <c r="BW28" s="4">
        <v>0</v>
      </c>
      <c r="BX28" s="12">
        <v>0</v>
      </c>
      <c r="BY28" s="10">
        <v>0</v>
      </c>
      <c r="BZ28" s="24">
        <v>0</v>
      </c>
      <c r="CA28" s="12">
        <f>SUM(CA6:CA27)</f>
        <v>714</v>
      </c>
      <c r="CB28" s="12">
        <f t="shared" ref="CB28" si="56">SUM(CB6:CB27)</f>
        <v>666</v>
      </c>
      <c r="CC28" s="5">
        <f t="shared" si="35"/>
        <v>1380</v>
      </c>
      <c r="CD28" s="6">
        <f t="shared" si="36"/>
        <v>714</v>
      </c>
      <c r="CE28" s="6">
        <f t="shared" si="37"/>
        <v>666</v>
      </c>
      <c r="CF28" s="6">
        <f t="shared" si="38"/>
        <v>1380</v>
      </c>
      <c r="CH28" s="16" t="s">
        <v>11</v>
      </c>
      <c r="CI28" s="12">
        <f>SUM(CI6:CI27)</f>
        <v>2147</v>
      </c>
      <c r="CJ28" s="12">
        <f>SUM(CJ6:CJ27)</f>
        <v>2007</v>
      </c>
      <c r="CK28" s="4">
        <f t="shared" si="39"/>
        <v>4154</v>
      </c>
      <c r="CL28" s="12">
        <v>0</v>
      </c>
      <c r="CM28" s="10">
        <v>0</v>
      </c>
      <c r="CN28" s="24">
        <v>0</v>
      </c>
      <c r="CO28" s="12">
        <v>0</v>
      </c>
      <c r="CP28" s="10">
        <v>0</v>
      </c>
      <c r="CQ28" s="11">
        <v>0</v>
      </c>
      <c r="CR28" s="6">
        <f t="shared" si="40"/>
        <v>2147</v>
      </c>
      <c r="CS28" s="6">
        <f t="shared" si="41"/>
        <v>2007</v>
      </c>
      <c r="CT28" s="6">
        <f t="shared" si="42"/>
        <v>4154</v>
      </c>
      <c r="CV28" s="16" t="s">
        <v>11</v>
      </c>
      <c r="CW28" s="12">
        <f>SUM(CW6:CW27)</f>
        <v>1217</v>
      </c>
      <c r="CX28" s="12">
        <f>SUM(CX6:CX27)</f>
        <v>1174</v>
      </c>
      <c r="CY28" s="4">
        <f t="shared" si="43"/>
        <v>2391</v>
      </c>
      <c r="CZ28" s="12">
        <v>0</v>
      </c>
      <c r="DA28" s="10">
        <v>0</v>
      </c>
      <c r="DB28" s="24">
        <v>0</v>
      </c>
      <c r="DC28" s="12">
        <v>0</v>
      </c>
      <c r="DD28" s="10">
        <v>0</v>
      </c>
      <c r="DE28" s="11">
        <v>0</v>
      </c>
      <c r="DF28" s="6">
        <f t="shared" si="44"/>
        <v>1217</v>
      </c>
      <c r="DG28" s="6">
        <f t="shared" si="45"/>
        <v>1174</v>
      </c>
      <c r="DH28" s="6">
        <f t="shared" si="46"/>
        <v>2391</v>
      </c>
      <c r="DJ28" s="16" t="s">
        <v>11</v>
      </c>
      <c r="DK28" s="12">
        <f>SUM(DK6:DK27)</f>
        <v>2790</v>
      </c>
      <c r="DL28" s="12">
        <f>SUM(DL6:DL27)</f>
        <v>2811</v>
      </c>
      <c r="DM28" s="4">
        <f t="shared" si="47"/>
        <v>5601</v>
      </c>
      <c r="DN28" s="12">
        <v>0</v>
      </c>
      <c r="DO28" s="10">
        <v>0</v>
      </c>
      <c r="DP28" s="24">
        <v>0</v>
      </c>
      <c r="DQ28" s="12">
        <v>0</v>
      </c>
      <c r="DR28" s="10">
        <v>0</v>
      </c>
      <c r="DS28" s="11">
        <v>0</v>
      </c>
      <c r="DT28" s="6">
        <f t="shared" si="48"/>
        <v>2790</v>
      </c>
      <c r="DU28" s="6">
        <f t="shared" si="49"/>
        <v>2811</v>
      </c>
      <c r="DV28" s="6">
        <f t="shared" si="50"/>
        <v>5601</v>
      </c>
      <c r="DX28" s="16" t="s">
        <v>11</v>
      </c>
      <c r="DY28" s="12">
        <f>SUM(DY6:DY27)</f>
        <v>1686</v>
      </c>
      <c r="DZ28" s="12">
        <f>SUM(DZ6:DZ27)</f>
        <v>1575</v>
      </c>
      <c r="EA28" s="4">
        <f t="shared" si="51"/>
        <v>3261</v>
      </c>
      <c r="EB28" s="12">
        <v>0</v>
      </c>
      <c r="EC28" s="10">
        <v>0</v>
      </c>
      <c r="ED28" s="24">
        <v>0</v>
      </c>
      <c r="EE28" s="12">
        <v>0</v>
      </c>
      <c r="EF28" s="10">
        <v>0</v>
      </c>
      <c r="EG28" s="11">
        <v>0</v>
      </c>
      <c r="EH28" s="6">
        <f t="shared" si="52"/>
        <v>1686</v>
      </c>
      <c r="EI28" s="6">
        <f t="shared" si="53"/>
        <v>1575</v>
      </c>
      <c r="EJ28" s="6">
        <f t="shared" si="54"/>
        <v>3261</v>
      </c>
    </row>
    <row r="32" spans="2:140" ht="21" x14ac:dyDescent="0.2">
      <c r="C32" s="132"/>
      <c r="D32" s="132"/>
    </row>
    <row r="33" spans="3:4" ht="21" x14ac:dyDescent="0.2">
      <c r="C33" s="132"/>
      <c r="D33" s="132"/>
    </row>
    <row r="34" spans="3:4" ht="21" x14ac:dyDescent="0.2">
      <c r="C34" s="132"/>
      <c r="D34" s="132"/>
    </row>
    <row r="35" spans="3:4" ht="21" x14ac:dyDescent="0.2">
      <c r="C35" s="132"/>
      <c r="D35" s="132"/>
    </row>
    <row r="36" spans="3:4" ht="21" x14ac:dyDescent="0.2">
      <c r="C36" s="132"/>
      <c r="D36" s="132"/>
    </row>
    <row r="37" spans="3:4" ht="21" x14ac:dyDescent="0.2">
      <c r="C37" s="132"/>
      <c r="D37" s="132"/>
    </row>
    <row r="38" spans="3:4" ht="21" x14ac:dyDescent="0.2">
      <c r="C38" s="132"/>
      <c r="D38" s="132"/>
    </row>
    <row r="39" spans="3:4" ht="21" x14ac:dyDescent="0.2">
      <c r="C39" s="132"/>
      <c r="D39" s="132"/>
    </row>
    <row r="40" spans="3:4" ht="21" x14ac:dyDescent="0.2">
      <c r="C40" s="132"/>
      <c r="D40" s="132"/>
    </row>
    <row r="41" spans="3:4" ht="21" x14ac:dyDescent="0.2">
      <c r="C41" s="132"/>
      <c r="D41" s="132"/>
    </row>
    <row r="42" spans="3:4" ht="21" x14ac:dyDescent="0.2">
      <c r="C42" s="132"/>
      <c r="D42" s="132"/>
    </row>
    <row r="43" spans="3:4" ht="21" x14ac:dyDescent="0.2">
      <c r="C43" s="132"/>
      <c r="D43" s="132"/>
    </row>
    <row r="44" spans="3:4" ht="21" x14ac:dyDescent="0.2">
      <c r="C44" s="132"/>
      <c r="D44" s="132"/>
    </row>
    <row r="45" spans="3:4" ht="21" x14ac:dyDescent="0.2">
      <c r="C45" s="132"/>
      <c r="D45" s="132"/>
    </row>
    <row r="46" spans="3:4" ht="21" x14ac:dyDescent="0.2">
      <c r="C46" s="132"/>
      <c r="D46" s="132"/>
    </row>
    <row r="47" spans="3:4" ht="21" x14ac:dyDescent="0.2">
      <c r="C47" s="132"/>
      <c r="D47" s="132"/>
    </row>
    <row r="48" spans="3:4" ht="21" x14ac:dyDescent="0.2">
      <c r="C48" s="132"/>
      <c r="D48" s="132"/>
    </row>
    <row r="49" spans="3:4" ht="21" x14ac:dyDescent="0.2">
      <c r="C49" s="132"/>
      <c r="D49" s="132"/>
    </row>
    <row r="50" spans="3:4" ht="21" x14ac:dyDescent="0.2">
      <c r="C50" s="132"/>
      <c r="D50" s="132"/>
    </row>
    <row r="51" spans="3:4" ht="21" x14ac:dyDescent="0.2">
      <c r="C51" s="132"/>
      <c r="D51" s="132"/>
    </row>
    <row r="52" spans="3:4" ht="21" x14ac:dyDescent="0.2">
      <c r="C52" s="132"/>
      <c r="D52" s="132"/>
    </row>
    <row r="53" spans="3:4" ht="21" x14ac:dyDescent="0.2">
      <c r="C53" s="132"/>
      <c r="D53" s="132"/>
    </row>
  </sheetData>
  <mergeCells count="120">
    <mergeCell ref="B3:N3"/>
    <mergeCell ref="P3:AB3"/>
    <mergeCell ref="AD3:AP3"/>
    <mergeCell ref="AR3:BD3"/>
    <mergeCell ref="BF3:BR3"/>
    <mergeCell ref="BT3:CF3"/>
    <mergeCell ref="CH3:CT3"/>
    <mergeCell ref="B2:N2"/>
    <mergeCell ref="P2:AB2"/>
    <mergeCell ref="AD2:AP2"/>
    <mergeCell ref="AR2:BD2"/>
    <mergeCell ref="BF2:BR2"/>
    <mergeCell ref="BT2:CF2"/>
    <mergeCell ref="K4:K5"/>
    <mergeCell ref="L4:L5"/>
    <mergeCell ref="M4:M5"/>
    <mergeCell ref="N4:N5"/>
    <mergeCell ref="P4:P5"/>
    <mergeCell ref="Q4:R4"/>
    <mergeCell ref="B4:B5"/>
    <mergeCell ref="C4:D4"/>
    <mergeCell ref="E4:E5"/>
    <mergeCell ref="F4:G4"/>
    <mergeCell ref="H4:H5"/>
    <mergeCell ref="I4:J4"/>
    <mergeCell ref="AA4:AA5"/>
    <mergeCell ref="AB4:AB5"/>
    <mergeCell ref="AD4:AD5"/>
    <mergeCell ref="AE4:AF4"/>
    <mergeCell ref="AG4:AG5"/>
    <mergeCell ref="AH4:AI4"/>
    <mergeCell ref="S4:S5"/>
    <mergeCell ref="T4:U4"/>
    <mergeCell ref="V4:V5"/>
    <mergeCell ref="W4:X4"/>
    <mergeCell ref="Y4:Y5"/>
    <mergeCell ref="Z4:Z5"/>
    <mergeCell ref="AR4:AR5"/>
    <mergeCell ref="AS4:AT4"/>
    <mergeCell ref="AU4:AU5"/>
    <mergeCell ref="AV4:AW4"/>
    <mergeCell ref="AX4:AX5"/>
    <mergeCell ref="AY4:AZ4"/>
    <mergeCell ref="AJ4:AJ5"/>
    <mergeCell ref="AK4:AL4"/>
    <mergeCell ref="AM4:AM5"/>
    <mergeCell ref="AN4:AN5"/>
    <mergeCell ref="AO4:AO5"/>
    <mergeCell ref="AP4:AP5"/>
    <mergeCell ref="BI4:BI5"/>
    <mergeCell ref="BJ4:BK4"/>
    <mergeCell ref="BL4:BL5"/>
    <mergeCell ref="BM4:BN4"/>
    <mergeCell ref="BO4:BO5"/>
    <mergeCell ref="BP4:BP5"/>
    <mergeCell ref="BA4:BA5"/>
    <mergeCell ref="BB4:BB5"/>
    <mergeCell ref="BC4:BC5"/>
    <mergeCell ref="BD4:BD5"/>
    <mergeCell ref="BF4:BF5"/>
    <mergeCell ref="BG4:BH4"/>
    <mergeCell ref="BZ4:BZ5"/>
    <mergeCell ref="CA4:CB4"/>
    <mergeCell ref="CC4:CC5"/>
    <mergeCell ref="CD4:CD5"/>
    <mergeCell ref="CE4:CE5"/>
    <mergeCell ref="CF4:CF5"/>
    <mergeCell ref="BQ4:BQ5"/>
    <mergeCell ref="BR4:BR5"/>
    <mergeCell ref="BT4:BT5"/>
    <mergeCell ref="BU4:BV4"/>
    <mergeCell ref="BW4:BW5"/>
    <mergeCell ref="BX4:BY4"/>
    <mergeCell ref="CV2:DH2"/>
    <mergeCell ref="CV3:DH3"/>
    <mergeCell ref="CV4:CV5"/>
    <mergeCell ref="CW4:CX4"/>
    <mergeCell ref="CY4:CY5"/>
    <mergeCell ref="CZ4:DA4"/>
    <mergeCell ref="CH4:CH5"/>
    <mergeCell ref="CI4:CJ4"/>
    <mergeCell ref="CK4:CK5"/>
    <mergeCell ref="CL4:CM4"/>
    <mergeCell ref="CN4:CN5"/>
    <mergeCell ref="CO4:CP4"/>
    <mergeCell ref="CH2:CT2"/>
    <mergeCell ref="DB4:DB5"/>
    <mergeCell ref="DC4:DD4"/>
    <mergeCell ref="DE4:DE5"/>
    <mergeCell ref="DF4:DF5"/>
    <mergeCell ref="DG4:DG5"/>
    <mergeCell ref="DH4:DH5"/>
    <mergeCell ref="CQ4:CQ5"/>
    <mergeCell ref="CR4:CR5"/>
    <mergeCell ref="CS4:CS5"/>
    <mergeCell ref="CT4:CT5"/>
    <mergeCell ref="EG4:EG5"/>
    <mergeCell ref="EH4:EH5"/>
    <mergeCell ref="EI4:EI5"/>
    <mergeCell ref="EJ4:EJ5"/>
    <mergeCell ref="DU4:DU5"/>
    <mergeCell ref="DV4:DV5"/>
    <mergeCell ref="DX2:EJ2"/>
    <mergeCell ref="DX3:EJ3"/>
    <mergeCell ref="DX4:DX5"/>
    <mergeCell ref="DY4:DZ4"/>
    <mergeCell ref="EA4:EA5"/>
    <mergeCell ref="EB4:EC4"/>
    <mergeCell ref="ED4:ED5"/>
    <mergeCell ref="EE4:EF4"/>
    <mergeCell ref="DJ2:DV2"/>
    <mergeCell ref="DJ3:DV3"/>
    <mergeCell ref="DJ4:DJ5"/>
    <mergeCell ref="DK4:DL4"/>
    <mergeCell ref="DM4:DM5"/>
    <mergeCell ref="DN4:DO4"/>
    <mergeCell ref="DP4:DP5"/>
    <mergeCell ref="DQ4:DR4"/>
    <mergeCell ref="DS4:DS5"/>
    <mergeCell ref="DT4:DT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7"/>
  <sheetViews>
    <sheetView rightToLeft="1" topLeftCell="A13" workbookViewId="0">
      <selection activeCell="P26" sqref="P26"/>
    </sheetView>
  </sheetViews>
  <sheetFormatPr defaultRowHeight="14.25" x14ac:dyDescent="0.2"/>
  <cols>
    <col min="1" max="1" width="11.5" style="196" customWidth="1"/>
    <col min="2" max="2" width="10.875" style="196" bestFit="1" customWidth="1"/>
    <col min="3" max="16384" width="9" style="196"/>
  </cols>
  <sheetData>
    <row r="1" spans="1:13" ht="21" x14ac:dyDescent="0.2">
      <c r="A1" s="306" t="s">
        <v>111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8"/>
    </row>
    <row r="2" spans="1:13" ht="21.75" thickBot="1" x14ac:dyDescent="0.25">
      <c r="A2" s="309" t="s">
        <v>51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1"/>
    </row>
    <row r="3" spans="1:13" ht="21" x14ac:dyDescent="0.2">
      <c r="A3" s="312" t="s">
        <v>17</v>
      </c>
      <c r="B3" s="306" t="s">
        <v>0</v>
      </c>
      <c r="C3" s="307"/>
      <c r="D3" s="314" t="s">
        <v>1</v>
      </c>
      <c r="E3" s="316" t="s">
        <v>2</v>
      </c>
      <c r="F3" s="307"/>
      <c r="G3" s="317" t="s">
        <v>3</v>
      </c>
      <c r="H3" s="312" t="s">
        <v>4</v>
      </c>
      <c r="I3" s="316"/>
      <c r="J3" s="314" t="s">
        <v>5</v>
      </c>
      <c r="K3" s="306" t="s">
        <v>6</v>
      </c>
      <c r="L3" s="307" t="s">
        <v>7</v>
      </c>
      <c r="M3" s="308" t="s">
        <v>8</v>
      </c>
    </row>
    <row r="4" spans="1:13" ht="21.75" thickBot="1" x14ac:dyDescent="0.25">
      <c r="A4" s="313"/>
      <c r="B4" s="190" t="s">
        <v>9</v>
      </c>
      <c r="C4" s="191" t="s">
        <v>10</v>
      </c>
      <c r="D4" s="315"/>
      <c r="E4" s="1" t="s">
        <v>9</v>
      </c>
      <c r="F4" s="191" t="s">
        <v>10</v>
      </c>
      <c r="G4" s="318"/>
      <c r="H4" s="190" t="s">
        <v>9</v>
      </c>
      <c r="I4" s="191" t="s">
        <v>10</v>
      </c>
      <c r="J4" s="315"/>
      <c r="K4" s="319"/>
      <c r="L4" s="320"/>
      <c r="M4" s="321"/>
    </row>
    <row r="5" spans="1:13" ht="21" x14ac:dyDescent="0.2">
      <c r="A5" s="188" t="s">
        <v>21</v>
      </c>
      <c r="B5" s="76">
        <f>'پایگاه سلامت غیرضمیمه غیرایرانی'!C6+'پایگاه سلامت ضمیمه غیر ایرانی'!C6</f>
        <v>11</v>
      </c>
      <c r="C5" s="76">
        <f>'پایگاه سلامت غیرضمیمه غیرایرانی'!D6+'پایگاه سلامت ضمیمه غیر ایرانی'!D6</f>
        <v>8</v>
      </c>
      <c r="D5" s="77">
        <f>C5+B5</f>
        <v>19</v>
      </c>
      <c r="E5" s="76">
        <v>0</v>
      </c>
      <c r="F5" s="76">
        <v>0</v>
      </c>
      <c r="G5" s="77">
        <v>0</v>
      </c>
      <c r="H5" s="76">
        <f>'پایگاه سلامت غیرضمیمه غیرایرانی'!I6</f>
        <v>5</v>
      </c>
      <c r="I5" s="76">
        <f>'پایگاه سلامت غیرضمیمه غیرایرانی'!J6</f>
        <v>1</v>
      </c>
      <c r="J5" s="77">
        <f>'پایگاه سلامت غیرضمیمه غیرایرانی'!K6</f>
        <v>6</v>
      </c>
      <c r="K5" s="77">
        <f>B5+E5+H5</f>
        <v>16</v>
      </c>
      <c r="L5" s="77">
        <f t="shared" ref="L5:M5" si="0">C5+F5+I5</f>
        <v>9</v>
      </c>
      <c r="M5" s="77">
        <f t="shared" si="0"/>
        <v>25</v>
      </c>
    </row>
    <row r="6" spans="1:13" ht="21" x14ac:dyDescent="0.2">
      <c r="A6" s="30" t="s">
        <v>22</v>
      </c>
      <c r="B6" s="76">
        <f>'پایگاه سلامت غیرضمیمه غیرایرانی'!C7+'پایگاه سلامت ضمیمه غیر ایرانی'!C7</f>
        <v>129</v>
      </c>
      <c r="C6" s="76">
        <f>'پایگاه سلامت غیرضمیمه غیرایرانی'!D7+'پایگاه سلامت ضمیمه غیر ایرانی'!D7</f>
        <v>122</v>
      </c>
      <c r="D6" s="77">
        <f t="shared" ref="D6:D27" si="1">C6+B6</f>
        <v>251</v>
      </c>
      <c r="E6" s="76">
        <v>0</v>
      </c>
      <c r="F6" s="76">
        <v>0</v>
      </c>
      <c r="G6" s="77">
        <v>0</v>
      </c>
      <c r="H6" s="76">
        <f>'پایگاه سلامت غیرضمیمه غیرایرانی'!I7</f>
        <v>20</v>
      </c>
      <c r="I6" s="76">
        <f>'پایگاه سلامت غیرضمیمه غیرایرانی'!J7</f>
        <v>20</v>
      </c>
      <c r="J6" s="77">
        <f>'پایگاه سلامت غیرضمیمه غیرایرانی'!K7</f>
        <v>40</v>
      </c>
      <c r="K6" s="77">
        <f t="shared" ref="K6:K27" si="2">B6+E6+H6</f>
        <v>149</v>
      </c>
      <c r="L6" s="77">
        <f t="shared" ref="L6:L27" si="3">C6+F6+I6</f>
        <v>142</v>
      </c>
      <c r="M6" s="77">
        <f t="shared" ref="M6:M27" si="4">D6+G6+J6</f>
        <v>291</v>
      </c>
    </row>
    <row r="7" spans="1:13" ht="21" x14ac:dyDescent="0.2">
      <c r="A7" s="30" t="s">
        <v>23</v>
      </c>
      <c r="B7" s="76">
        <f>'پایگاه سلامت غیرضمیمه غیرایرانی'!C8+'پایگاه سلامت ضمیمه غیر ایرانی'!C8</f>
        <v>552</v>
      </c>
      <c r="C7" s="76">
        <f>'پایگاه سلامت غیرضمیمه غیرایرانی'!D8+'پایگاه سلامت ضمیمه غیر ایرانی'!D8</f>
        <v>553</v>
      </c>
      <c r="D7" s="77">
        <f t="shared" si="1"/>
        <v>1105</v>
      </c>
      <c r="E7" s="76">
        <v>0</v>
      </c>
      <c r="F7" s="76">
        <v>0</v>
      </c>
      <c r="G7" s="77">
        <v>0</v>
      </c>
      <c r="H7" s="76">
        <f>'پایگاه سلامت غیرضمیمه غیرایرانی'!I8</f>
        <v>98</v>
      </c>
      <c r="I7" s="76">
        <f>'پایگاه سلامت غیرضمیمه غیرایرانی'!J8</f>
        <v>110</v>
      </c>
      <c r="J7" s="77">
        <f>'پایگاه سلامت غیرضمیمه غیرایرانی'!K8</f>
        <v>208</v>
      </c>
      <c r="K7" s="77">
        <f t="shared" si="2"/>
        <v>650</v>
      </c>
      <c r="L7" s="77">
        <f t="shared" si="3"/>
        <v>663</v>
      </c>
      <c r="M7" s="77">
        <f t="shared" si="4"/>
        <v>1313</v>
      </c>
    </row>
    <row r="8" spans="1:13" ht="21" x14ac:dyDescent="0.2">
      <c r="A8" s="30" t="s">
        <v>24</v>
      </c>
      <c r="B8" s="76">
        <f>'پایگاه سلامت غیرضمیمه غیرایرانی'!C9+'پایگاه سلامت ضمیمه غیر ایرانی'!C9</f>
        <v>310</v>
      </c>
      <c r="C8" s="76">
        <f>'پایگاه سلامت غیرضمیمه غیرایرانی'!D9+'پایگاه سلامت ضمیمه غیر ایرانی'!D9</f>
        <v>239</v>
      </c>
      <c r="D8" s="77">
        <f t="shared" si="1"/>
        <v>549</v>
      </c>
      <c r="E8" s="76">
        <v>0</v>
      </c>
      <c r="F8" s="76">
        <v>0</v>
      </c>
      <c r="G8" s="77">
        <v>0</v>
      </c>
      <c r="H8" s="76">
        <f>'پایگاه سلامت غیرضمیمه غیرایرانی'!I9</f>
        <v>63</v>
      </c>
      <c r="I8" s="76">
        <f>'پایگاه سلامت غیرضمیمه غیرایرانی'!J9</f>
        <v>56</v>
      </c>
      <c r="J8" s="77">
        <f>'پایگاه سلامت غیرضمیمه غیرایرانی'!K9</f>
        <v>119</v>
      </c>
      <c r="K8" s="77">
        <f t="shared" si="2"/>
        <v>373</v>
      </c>
      <c r="L8" s="77">
        <f t="shared" si="3"/>
        <v>295</v>
      </c>
      <c r="M8" s="77">
        <f t="shared" si="4"/>
        <v>668</v>
      </c>
    </row>
    <row r="9" spans="1:13" ht="21" x14ac:dyDescent="0.2">
      <c r="A9" s="30" t="s">
        <v>25</v>
      </c>
      <c r="B9" s="76">
        <f>'پایگاه سلامت غیرضمیمه غیرایرانی'!C10+'پایگاه سلامت ضمیمه غیر ایرانی'!C10</f>
        <v>370</v>
      </c>
      <c r="C9" s="76">
        <f>'پایگاه سلامت غیرضمیمه غیرایرانی'!D10+'پایگاه سلامت ضمیمه غیر ایرانی'!D10</f>
        <v>417</v>
      </c>
      <c r="D9" s="77">
        <f t="shared" si="1"/>
        <v>787</v>
      </c>
      <c r="E9" s="76">
        <v>0</v>
      </c>
      <c r="F9" s="76">
        <v>0</v>
      </c>
      <c r="G9" s="77">
        <v>0</v>
      </c>
      <c r="H9" s="76">
        <f>'پایگاه سلامت غیرضمیمه غیرایرانی'!I10</f>
        <v>60</v>
      </c>
      <c r="I9" s="76">
        <f>'پایگاه سلامت غیرضمیمه غیرایرانی'!J10</f>
        <v>64</v>
      </c>
      <c r="J9" s="77">
        <f>'پایگاه سلامت غیرضمیمه غیرایرانی'!K10</f>
        <v>124</v>
      </c>
      <c r="K9" s="77">
        <f t="shared" si="2"/>
        <v>430</v>
      </c>
      <c r="L9" s="77">
        <f t="shared" si="3"/>
        <v>481</v>
      </c>
      <c r="M9" s="77">
        <f t="shared" si="4"/>
        <v>911</v>
      </c>
    </row>
    <row r="10" spans="1:13" ht="21" x14ac:dyDescent="0.2">
      <c r="A10" s="30" t="s">
        <v>26</v>
      </c>
      <c r="B10" s="76">
        <f>'پایگاه سلامت غیرضمیمه غیرایرانی'!C11+'پایگاه سلامت ضمیمه غیر ایرانی'!C11</f>
        <v>551</v>
      </c>
      <c r="C10" s="76">
        <f>'پایگاه سلامت غیرضمیمه غیرایرانی'!D11+'پایگاه سلامت ضمیمه غیر ایرانی'!D11</f>
        <v>491</v>
      </c>
      <c r="D10" s="77">
        <f t="shared" si="1"/>
        <v>1042</v>
      </c>
      <c r="E10" s="76">
        <v>0</v>
      </c>
      <c r="F10" s="76">
        <v>0</v>
      </c>
      <c r="G10" s="77">
        <v>0</v>
      </c>
      <c r="H10" s="76">
        <f>'پایگاه سلامت غیرضمیمه غیرایرانی'!I11</f>
        <v>114</v>
      </c>
      <c r="I10" s="76">
        <f>'پایگاه سلامت غیرضمیمه غیرایرانی'!J11</f>
        <v>93</v>
      </c>
      <c r="J10" s="77">
        <f>'پایگاه سلامت غیرضمیمه غیرایرانی'!K11</f>
        <v>207</v>
      </c>
      <c r="K10" s="77">
        <f t="shared" si="2"/>
        <v>665</v>
      </c>
      <c r="L10" s="77">
        <f t="shared" si="3"/>
        <v>584</v>
      </c>
      <c r="M10" s="77">
        <f t="shared" si="4"/>
        <v>1249</v>
      </c>
    </row>
    <row r="11" spans="1:13" ht="21" x14ac:dyDescent="0.2">
      <c r="A11" s="30" t="s">
        <v>27</v>
      </c>
      <c r="B11" s="76">
        <f>'پایگاه سلامت غیرضمیمه غیرایرانی'!C12+'پایگاه سلامت ضمیمه غیر ایرانی'!C12</f>
        <v>342</v>
      </c>
      <c r="C11" s="76">
        <f>'پایگاه سلامت غیرضمیمه غیرایرانی'!D12+'پایگاه سلامت ضمیمه غیر ایرانی'!D12</f>
        <v>328</v>
      </c>
      <c r="D11" s="77">
        <f t="shared" si="1"/>
        <v>670</v>
      </c>
      <c r="E11" s="76">
        <v>0</v>
      </c>
      <c r="F11" s="76">
        <v>0</v>
      </c>
      <c r="G11" s="77">
        <v>0</v>
      </c>
      <c r="H11" s="76">
        <f>'پایگاه سلامت غیرضمیمه غیرایرانی'!I12</f>
        <v>56</v>
      </c>
      <c r="I11" s="76">
        <f>'پایگاه سلامت غیرضمیمه غیرایرانی'!J12</f>
        <v>59</v>
      </c>
      <c r="J11" s="77">
        <f>'پایگاه سلامت غیرضمیمه غیرایرانی'!K12</f>
        <v>115</v>
      </c>
      <c r="K11" s="77">
        <f t="shared" si="2"/>
        <v>398</v>
      </c>
      <c r="L11" s="77">
        <f t="shared" si="3"/>
        <v>387</v>
      </c>
      <c r="M11" s="77">
        <f t="shared" si="4"/>
        <v>785</v>
      </c>
    </row>
    <row r="12" spans="1:13" ht="21" x14ac:dyDescent="0.2">
      <c r="A12" s="30" t="s">
        <v>28</v>
      </c>
      <c r="B12" s="76">
        <f>'پایگاه سلامت غیرضمیمه غیرایرانی'!C13+'پایگاه سلامت ضمیمه غیر ایرانی'!C13</f>
        <v>235</v>
      </c>
      <c r="C12" s="76">
        <f>'پایگاه سلامت غیرضمیمه غیرایرانی'!D13+'پایگاه سلامت ضمیمه غیر ایرانی'!D13</f>
        <v>250</v>
      </c>
      <c r="D12" s="77">
        <f t="shared" si="1"/>
        <v>485</v>
      </c>
      <c r="E12" s="76">
        <v>0</v>
      </c>
      <c r="F12" s="76">
        <v>0</v>
      </c>
      <c r="G12" s="77">
        <v>0</v>
      </c>
      <c r="H12" s="76">
        <f>'پایگاه سلامت غیرضمیمه غیرایرانی'!I13</f>
        <v>80</v>
      </c>
      <c r="I12" s="76">
        <f>'پایگاه سلامت غیرضمیمه غیرایرانی'!J13</f>
        <v>64</v>
      </c>
      <c r="J12" s="77">
        <f>'پایگاه سلامت غیرضمیمه غیرایرانی'!K13</f>
        <v>144</v>
      </c>
      <c r="K12" s="77">
        <f t="shared" si="2"/>
        <v>315</v>
      </c>
      <c r="L12" s="77">
        <f t="shared" si="3"/>
        <v>314</v>
      </c>
      <c r="M12" s="77">
        <f t="shared" si="4"/>
        <v>629</v>
      </c>
    </row>
    <row r="13" spans="1:13" ht="21" x14ac:dyDescent="0.2">
      <c r="A13" s="30" t="s">
        <v>29</v>
      </c>
      <c r="B13" s="76">
        <f>'پایگاه سلامت غیرضمیمه غیرایرانی'!C14+'پایگاه سلامت ضمیمه غیر ایرانی'!C14</f>
        <v>528</v>
      </c>
      <c r="C13" s="76">
        <f>'پایگاه سلامت غیرضمیمه غیرایرانی'!D14+'پایگاه سلامت ضمیمه غیر ایرانی'!D14</f>
        <v>551</v>
      </c>
      <c r="D13" s="77">
        <f t="shared" si="1"/>
        <v>1079</v>
      </c>
      <c r="E13" s="76">
        <v>0</v>
      </c>
      <c r="F13" s="76">
        <v>0</v>
      </c>
      <c r="G13" s="77">
        <v>0</v>
      </c>
      <c r="H13" s="76">
        <f>'پایگاه سلامت غیرضمیمه غیرایرانی'!I14</f>
        <v>146</v>
      </c>
      <c r="I13" s="76">
        <f>'پایگاه سلامت غیرضمیمه غیرایرانی'!J14</f>
        <v>137</v>
      </c>
      <c r="J13" s="77">
        <f>'پایگاه سلامت غیرضمیمه غیرایرانی'!K14</f>
        <v>283</v>
      </c>
      <c r="K13" s="77">
        <f t="shared" si="2"/>
        <v>674</v>
      </c>
      <c r="L13" s="77">
        <f t="shared" si="3"/>
        <v>688</v>
      </c>
      <c r="M13" s="77">
        <f t="shared" si="4"/>
        <v>1362</v>
      </c>
    </row>
    <row r="14" spans="1:13" ht="21" x14ac:dyDescent="0.2">
      <c r="A14" s="30" t="s">
        <v>30</v>
      </c>
      <c r="B14" s="76">
        <f>'پایگاه سلامت غیرضمیمه غیرایرانی'!C15+'پایگاه سلامت ضمیمه غیر ایرانی'!C15</f>
        <v>560</v>
      </c>
      <c r="C14" s="76">
        <f>'پایگاه سلامت غیرضمیمه غیرایرانی'!D15+'پایگاه سلامت ضمیمه غیر ایرانی'!D15</f>
        <v>575</v>
      </c>
      <c r="D14" s="77">
        <f t="shared" si="1"/>
        <v>1135</v>
      </c>
      <c r="E14" s="76">
        <v>0</v>
      </c>
      <c r="F14" s="76">
        <v>0</v>
      </c>
      <c r="G14" s="77">
        <v>0</v>
      </c>
      <c r="H14" s="76">
        <f>'پایگاه سلامت غیرضمیمه غیرایرانی'!I15</f>
        <v>120</v>
      </c>
      <c r="I14" s="76">
        <f>'پایگاه سلامت غیرضمیمه غیرایرانی'!J15</f>
        <v>108</v>
      </c>
      <c r="J14" s="77">
        <f>'پایگاه سلامت غیرضمیمه غیرایرانی'!K15</f>
        <v>228</v>
      </c>
      <c r="K14" s="77">
        <f t="shared" si="2"/>
        <v>680</v>
      </c>
      <c r="L14" s="77">
        <f t="shared" si="3"/>
        <v>683</v>
      </c>
      <c r="M14" s="77">
        <f t="shared" si="4"/>
        <v>1363</v>
      </c>
    </row>
    <row r="15" spans="1:13" ht="21" x14ac:dyDescent="0.2">
      <c r="A15" s="30" t="s">
        <v>31</v>
      </c>
      <c r="B15" s="76">
        <f>'پایگاه سلامت غیرضمیمه غیرایرانی'!C16+'پایگاه سلامت ضمیمه غیر ایرانی'!C16</f>
        <v>497</v>
      </c>
      <c r="C15" s="76">
        <f>'پایگاه سلامت غیرضمیمه غیرایرانی'!D16+'پایگاه سلامت ضمیمه غیر ایرانی'!D16</f>
        <v>446</v>
      </c>
      <c r="D15" s="77">
        <f t="shared" si="1"/>
        <v>943</v>
      </c>
      <c r="E15" s="76">
        <v>0</v>
      </c>
      <c r="F15" s="76">
        <v>0</v>
      </c>
      <c r="G15" s="77">
        <v>0</v>
      </c>
      <c r="H15" s="76">
        <f>'پایگاه سلامت غیرضمیمه غیرایرانی'!I16</f>
        <v>108</v>
      </c>
      <c r="I15" s="76">
        <f>'پایگاه سلامت غیرضمیمه غیرایرانی'!J16</f>
        <v>94</v>
      </c>
      <c r="J15" s="77">
        <f>'پایگاه سلامت غیرضمیمه غیرایرانی'!K16</f>
        <v>202</v>
      </c>
      <c r="K15" s="77">
        <f t="shared" si="2"/>
        <v>605</v>
      </c>
      <c r="L15" s="77">
        <f t="shared" si="3"/>
        <v>540</v>
      </c>
      <c r="M15" s="77">
        <f t="shared" si="4"/>
        <v>1145</v>
      </c>
    </row>
    <row r="16" spans="1:13" ht="21" x14ac:dyDescent="0.2">
      <c r="A16" s="30" t="s">
        <v>32</v>
      </c>
      <c r="B16" s="76">
        <f>'پایگاه سلامت غیرضمیمه غیرایرانی'!C17+'پایگاه سلامت ضمیمه غیر ایرانی'!C17</f>
        <v>345</v>
      </c>
      <c r="C16" s="76">
        <f>'پایگاه سلامت غیرضمیمه غیرایرانی'!D17+'پایگاه سلامت ضمیمه غیر ایرانی'!D17</f>
        <v>332</v>
      </c>
      <c r="D16" s="77">
        <f t="shared" si="1"/>
        <v>677</v>
      </c>
      <c r="E16" s="76">
        <v>0</v>
      </c>
      <c r="F16" s="76">
        <v>0</v>
      </c>
      <c r="G16" s="77">
        <v>0</v>
      </c>
      <c r="H16" s="76">
        <f>'پایگاه سلامت غیرضمیمه غیرایرانی'!I17</f>
        <v>70</v>
      </c>
      <c r="I16" s="76">
        <f>'پایگاه سلامت غیرضمیمه غیرایرانی'!J17</f>
        <v>51</v>
      </c>
      <c r="J16" s="77">
        <f>'پایگاه سلامت غیرضمیمه غیرایرانی'!K17</f>
        <v>121</v>
      </c>
      <c r="K16" s="77">
        <f t="shared" si="2"/>
        <v>415</v>
      </c>
      <c r="L16" s="77">
        <f t="shared" si="3"/>
        <v>383</v>
      </c>
      <c r="M16" s="77">
        <f t="shared" si="4"/>
        <v>798</v>
      </c>
    </row>
    <row r="17" spans="1:13" ht="21" x14ac:dyDescent="0.2">
      <c r="A17" s="30" t="s">
        <v>33</v>
      </c>
      <c r="B17" s="76">
        <f>'پایگاه سلامت غیرضمیمه غیرایرانی'!C18+'پایگاه سلامت ضمیمه غیر ایرانی'!C18</f>
        <v>279</v>
      </c>
      <c r="C17" s="76">
        <f>'پایگاه سلامت غیرضمیمه غیرایرانی'!D18+'پایگاه سلامت ضمیمه غیر ایرانی'!D18</f>
        <v>260</v>
      </c>
      <c r="D17" s="77">
        <f t="shared" si="1"/>
        <v>539</v>
      </c>
      <c r="E17" s="76">
        <v>0</v>
      </c>
      <c r="F17" s="76">
        <v>0</v>
      </c>
      <c r="G17" s="77">
        <v>0</v>
      </c>
      <c r="H17" s="76">
        <f>'پایگاه سلامت غیرضمیمه غیرایرانی'!I18</f>
        <v>40</v>
      </c>
      <c r="I17" s="76">
        <f>'پایگاه سلامت غیرضمیمه غیرایرانی'!J18</f>
        <v>34</v>
      </c>
      <c r="J17" s="77">
        <f>'پایگاه سلامت غیرضمیمه غیرایرانی'!K18</f>
        <v>74</v>
      </c>
      <c r="K17" s="77">
        <f t="shared" si="2"/>
        <v>319</v>
      </c>
      <c r="L17" s="77">
        <f t="shared" si="3"/>
        <v>294</v>
      </c>
      <c r="M17" s="77">
        <f t="shared" si="4"/>
        <v>613</v>
      </c>
    </row>
    <row r="18" spans="1:13" ht="21" x14ac:dyDescent="0.2">
      <c r="A18" s="30" t="s">
        <v>34</v>
      </c>
      <c r="B18" s="76">
        <f>'پایگاه سلامت غیرضمیمه غیرایرانی'!C19+'پایگاه سلامت ضمیمه غیر ایرانی'!C19</f>
        <v>198</v>
      </c>
      <c r="C18" s="76">
        <f>'پایگاه سلامت غیرضمیمه غیرایرانی'!D19+'پایگاه سلامت ضمیمه غیر ایرانی'!D19</f>
        <v>183</v>
      </c>
      <c r="D18" s="77">
        <f t="shared" si="1"/>
        <v>381</v>
      </c>
      <c r="E18" s="76">
        <v>0</v>
      </c>
      <c r="F18" s="76">
        <v>0</v>
      </c>
      <c r="G18" s="77">
        <v>0</v>
      </c>
      <c r="H18" s="76">
        <f>'پایگاه سلامت غیرضمیمه غیرایرانی'!I19</f>
        <v>30</v>
      </c>
      <c r="I18" s="76">
        <f>'پایگاه سلامت غیرضمیمه غیرایرانی'!J19</f>
        <v>30</v>
      </c>
      <c r="J18" s="77">
        <f>'پایگاه سلامت غیرضمیمه غیرایرانی'!K19</f>
        <v>60</v>
      </c>
      <c r="K18" s="77">
        <f t="shared" si="2"/>
        <v>228</v>
      </c>
      <c r="L18" s="77">
        <f t="shared" si="3"/>
        <v>213</v>
      </c>
      <c r="M18" s="77">
        <f t="shared" si="4"/>
        <v>441</v>
      </c>
    </row>
    <row r="19" spans="1:13" ht="21" x14ac:dyDescent="0.2">
      <c r="A19" s="30" t="s">
        <v>35</v>
      </c>
      <c r="B19" s="76">
        <f>'پایگاه سلامت غیرضمیمه غیرایرانی'!C20+'پایگاه سلامت ضمیمه غیر ایرانی'!C20</f>
        <v>134</v>
      </c>
      <c r="C19" s="76">
        <f>'پایگاه سلامت غیرضمیمه غیرایرانی'!D20+'پایگاه سلامت ضمیمه غیر ایرانی'!D20</f>
        <v>143</v>
      </c>
      <c r="D19" s="77">
        <f t="shared" si="1"/>
        <v>277</v>
      </c>
      <c r="E19" s="76">
        <v>0</v>
      </c>
      <c r="F19" s="76">
        <v>0</v>
      </c>
      <c r="G19" s="77">
        <v>0</v>
      </c>
      <c r="H19" s="76">
        <f>'پایگاه سلامت غیرضمیمه غیرایرانی'!I20</f>
        <v>25</v>
      </c>
      <c r="I19" s="76">
        <f>'پایگاه سلامت غیرضمیمه غیرایرانی'!J20</f>
        <v>27</v>
      </c>
      <c r="J19" s="77">
        <f>'پایگاه سلامت غیرضمیمه غیرایرانی'!K20</f>
        <v>52</v>
      </c>
      <c r="K19" s="77">
        <f t="shared" si="2"/>
        <v>159</v>
      </c>
      <c r="L19" s="77">
        <f t="shared" si="3"/>
        <v>170</v>
      </c>
      <c r="M19" s="77">
        <f t="shared" si="4"/>
        <v>329</v>
      </c>
    </row>
    <row r="20" spans="1:13" ht="21" x14ac:dyDescent="0.2">
      <c r="A20" s="30" t="s">
        <v>36</v>
      </c>
      <c r="B20" s="76">
        <f>'پایگاه سلامت غیرضمیمه غیرایرانی'!C21+'پایگاه سلامت ضمیمه غیر ایرانی'!C21</f>
        <v>117</v>
      </c>
      <c r="C20" s="76">
        <f>'پایگاه سلامت غیرضمیمه غیرایرانی'!D21+'پایگاه سلامت ضمیمه غیر ایرانی'!D21</f>
        <v>108</v>
      </c>
      <c r="D20" s="77">
        <f t="shared" si="1"/>
        <v>225</v>
      </c>
      <c r="E20" s="76">
        <v>0</v>
      </c>
      <c r="F20" s="76">
        <v>0</v>
      </c>
      <c r="G20" s="77">
        <v>0</v>
      </c>
      <c r="H20" s="76">
        <f>'پایگاه سلامت غیرضمیمه غیرایرانی'!I21</f>
        <v>15</v>
      </c>
      <c r="I20" s="76">
        <f>'پایگاه سلامت غیرضمیمه غیرایرانی'!J21</f>
        <v>18</v>
      </c>
      <c r="J20" s="77">
        <f>'پایگاه سلامت غیرضمیمه غیرایرانی'!K21</f>
        <v>33</v>
      </c>
      <c r="K20" s="77">
        <f t="shared" si="2"/>
        <v>132</v>
      </c>
      <c r="L20" s="77">
        <f t="shared" si="3"/>
        <v>126</v>
      </c>
      <c r="M20" s="77">
        <f t="shared" si="4"/>
        <v>258</v>
      </c>
    </row>
    <row r="21" spans="1:13" ht="21" x14ac:dyDescent="0.2">
      <c r="A21" s="30" t="s">
        <v>37</v>
      </c>
      <c r="B21" s="76">
        <f>'پایگاه سلامت غیرضمیمه غیرایرانی'!C22+'پایگاه سلامت ضمیمه غیر ایرانی'!C22</f>
        <v>98</v>
      </c>
      <c r="C21" s="76">
        <f>'پایگاه سلامت غیرضمیمه غیرایرانی'!D22+'پایگاه سلامت ضمیمه غیر ایرانی'!D22</f>
        <v>92</v>
      </c>
      <c r="D21" s="77">
        <f t="shared" si="1"/>
        <v>190</v>
      </c>
      <c r="E21" s="76">
        <v>0</v>
      </c>
      <c r="F21" s="76">
        <v>0</v>
      </c>
      <c r="G21" s="77">
        <v>0</v>
      </c>
      <c r="H21" s="76">
        <f>'پایگاه سلامت غیرضمیمه غیرایرانی'!I22</f>
        <v>13</v>
      </c>
      <c r="I21" s="76">
        <f>'پایگاه سلامت غیرضمیمه غیرایرانی'!J22</f>
        <v>13</v>
      </c>
      <c r="J21" s="77">
        <f>'پایگاه سلامت غیرضمیمه غیرایرانی'!K22</f>
        <v>26</v>
      </c>
      <c r="K21" s="77">
        <f t="shared" si="2"/>
        <v>111</v>
      </c>
      <c r="L21" s="77">
        <f t="shared" si="3"/>
        <v>105</v>
      </c>
      <c r="M21" s="77">
        <f t="shared" si="4"/>
        <v>216</v>
      </c>
    </row>
    <row r="22" spans="1:13" ht="21" x14ac:dyDescent="0.2">
      <c r="A22" s="30" t="s">
        <v>38</v>
      </c>
      <c r="B22" s="76">
        <f>'پایگاه سلامت غیرضمیمه غیرایرانی'!C23+'پایگاه سلامت ضمیمه غیر ایرانی'!C23</f>
        <v>67</v>
      </c>
      <c r="C22" s="76">
        <f>'پایگاه سلامت غیرضمیمه غیرایرانی'!D23+'پایگاه سلامت ضمیمه غیر ایرانی'!D23</f>
        <v>72</v>
      </c>
      <c r="D22" s="77">
        <f t="shared" si="1"/>
        <v>139</v>
      </c>
      <c r="E22" s="76">
        <v>0</v>
      </c>
      <c r="F22" s="76">
        <v>0</v>
      </c>
      <c r="G22" s="77">
        <v>0</v>
      </c>
      <c r="H22" s="76">
        <f>'پایگاه سلامت غیرضمیمه غیرایرانی'!I23</f>
        <v>7</v>
      </c>
      <c r="I22" s="76">
        <f>'پایگاه سلامت غیرضمیمه غیرایرانی'!J23</f>
        <v>5</v>
      </c>
      <c r="J22" s="77">
        <f>'پایگاه سلامت غیرضمیمه غیرایرانی'!K23</f>
        <v>12</v>
      </c>
      <c r="K22" s="77">
        <f t="shared" si="2"/>
        <v>74</v>
      </c>
      <c r="L22" s="77">
        <f t="shared" si="3"/>
        <v>77</v>
      </c>
      <c r="M22" s="77">
        <f t="shared" si="4"/>
        <v>151</v>
      </c>
    </row>
    <row r="23" spans="1:13" ht="21" x14ac:dyDescent="0.2">
      <c r="A23" s="30" t="s">
        <v>39</v>
      </c>
      <c r="B23" s="76">
        <f>'پایگاه سلامت غیرضمیمه غیرایرانی'!C24+'پایگاه سلامت ضمیمه غیر ایرانی'!C24</f>
        <v>52</v>
      </c>
      <c r="C23" s="76">
        <f>'پایگاه سلامت غیرضمیمه غیرایرانی'!D24+'پایگاه سلامت ضمیمه غیر ایرانی'!D24</f>
        <v>44</v>
      </c>
      <c r="D23" s="77">
        <f t="shared" si="1"/>
        <v>96</v>
      </c>
      <c r="E23" s="76">
        <v>0</v>
      </c>
      <c r="F23" s="76">
        <v>0</v>
      </c>
      <c r="G23" s="77">
        <v>0</v>
      </c>
      <c r="H23" s="76">
        <f>'پایگاه سلامت غیرضمیمه غیرایرانی'!I24</f>
        <v>2</v>
      </c>
      <c r="I23" s="76">
        <f>'پایگاه سلامت غیرضمیمه غیرایرانی'!J24</f>
        <v>4</v>
      </c>
      <c r="J23" s="77">
        <f>'پایگاه سلامت غیرضمیمه غیرایرانی'!K24</f>
        <v>6</v>
      </c>
      <c r="K23" s="77">
        <f t="shared" si="2"/>
        <v>54</v>
      </c>
      <c r="L23" s="77">
        <f t="shared" si="3"/>
        <v>48</v>
      </c>
      <c r="M23" s="77">
        <f t="shared" si="4"/>
        <v>102</v>
      </c>
    </row>
    <row r="24" spans="1:13" ht="21" x14ac:dyDescent="0.2">
      <c r="A24" s="30" t="s">
        <v>40</v>
      </c>
      <c r="B24" s="76">
        <f>'پایگاه سلامت غیرضمیمه غیرایرانی'!C25+'پایگاه سلامت ضمیمه غیر ایرانی'!C25</f>
        <v>26</v>
      </c>
      <c r="C24" s="76">
        <f>'پایگاه سلامت غیرضمیمه غیرایرانی'!D25+'پایگاه سلامت ضمیمه غیر ایرانی'!D25</f>
        <v>17</v>
      </c>
      <c r="D24" s="77">
        <f t="shared" si="1"/>
        <v>43</v>
      </c>
      <c r="E24" s="76">
        <v>0</v>
      </c>
      <c r="F24" s="76">
        <v>0</v>
      </c>
      <c r="G24" s="77">
        <v>0</v>
      </c>
      <c r="H24" s="76">
        <f>'پایگاه سلامت غیرضمیمه غیرایرانی'!I25</f>
        <v>2</v>
      </c>
      <c r="I24" s="76">
        <f>'پایگاه سلامت غیرضمیمه غیرایرانی'!J25</f>
        <v>2</v>
      </c>
      <c r="J24" s="77">
        <f>'پایگاه سلامت غیرضمیمه غیرایرانی'!K25</f>
        <v>4</v>
      </c>
      <c r="K24" s="77">
        <f t="shared" si="2"/>
        <v>28</v>
      </c>
      <c r="L24" s="77">
        <f t="shared" si="3"/>
        <v>19</v>
      </c>
      <c r="M24" s="77">
        <f t="shared" si="4"/>
        <v>47</v>
      </c>
    </row>
    <row r="25" spans="1:13" ht="21" x14ac:dyDescent="0.2">
      <c r="A25" s="30" t="s">
        <v>41</v>
      </c>
      <c r="B25" s="76">
        <f>'پایگاه سلامت غیرضمیمه غیرایرانی'!C26+'پایگاه سلامت ضمیمه غیر ایرانی'!C26</f>
        <v>24</v>
      </c>
      <c r="C25" s="76">
        <f>'پایگاه سلامت غیرضمیمه غیرایرانی'!D26+'پایگاه سلامت ضمیمه غیر ایرانی'!D26</f>
        <v>11</v>
      </c>
      <c r="D25" s="77">
        <f t="shared" si="1"/>
        <v>35</v>
      </c>
      <c r="E25" s="76">
        <v>0</v>
      </c>
      <c r="F25" s="76">
        <v>0</v>
      </c>
      <c r="G25" s="77">
        <v>0</v>
      </c>
      <c r="H25" s="76">
        <f>'پایگاه سلامت غیرضمیمه غیرایرانی'!I26</f>
        <v>2</v>
      </c>
      <c r="I25" s="76">
        <f>'پایگاه سلامت غیرضمیمه غیرایرانی'!J26</f>
        <v>2</v>
      </c>
      <c r="J25" s="77">
        <f>'پایگاه سلامت غیرضمیمه غیرایرانی'!K26</f>
        <v>4</v>
      </c>
      <c r="K25" s="77">
        <f t="shared" si="2"/>
        <v>26</v>
      </c>
      <c r="L25" s="77">
        <f t="shared" si="3"/>
        <v>13</v>
      </c>
      <c r="M25" s="77">
        <f t="shared" si="4"/>
        <v>39</v>
      </c>
    </row>
    <row r="26" spans="1:13" ht="21.75" thickBot="1" x14ac:dyDescent="0.25">
      <c r="A26" s="195" t="s">
        <v>42</v>
      </c>
      <c r="B26" s="76">
        <f>'پایگاه سلامت غیرضمیمه غیرایرانی'!C27+'پایگاه سلامت ضمیمه غیر ایرانی'!C27</f>
        <v>12</v>
      </c>
      <c r="C26" s="76">
        <f>'پایگاه سلامت غیرضمیمه غیرایرانی'!D27+'پایگاه سلامت ضمیمه غیر ایرانی'!D27</f>
        <v>13</v>
      </c>
      <c r="D26" s="77">
        <f t="shared" si="1"/>
        <v>25</v>
      </c>
      <c r="E26" s="76">
        <v>0</v>
      </c>
      <c r="F26" s="76">
        <v>0</v>
      </c>
      <c r="G26" s="77">
        <v>0</v>
      </c>
      <c r="H26" s="76">
        <f>'پایگاه سلامت غیرضمیمه غیرایرانی'!I27</f>
        <v>1</v>
      </c>
      <c r="I26" s="76">
        <f>'پایگاه سلامت غیرضمیمه غیرایرانی'!J27</f>
        <v>0</v>
      </c>
      <c r="J26" s="77">
        <f>'پایگاه سلامت غیرضمیمه غیرایرانی'!K27</f>
        <v>1</v>
      </c>
      <c r="K26" s="77">
        <f t="shared" si="2"/>
        <v>13</v>
      </c>
      <c r="L26" s="77">
        <f t="shared" si="3"/>
        <v>13</v>
      </c>
      <c r="M26" s="77">
        <f t="shared" si="4"/>
        <v>26</v>
      </c>
    </row>
    <row r="27" spans="1:13" ht="21.75" thickBot="1" x14ac:dyDescent="0.25">
      <c r="A27" s="16" t="s">
        <v>11</v>
      </c>
      <c r="B27" s="77">
        <f>'پایگاه سلامت غیرضمیمه غیرایرانی'!C28+'پایگاه سلامت ضمیمه غیر ایرانی'!C28</f>
        <v>5437</v>
      </c>
      <c r="C27" s="77">
        <f>'پایگاه سلامت غیرضمیمه غیرایرانی'!D28+'پایگاه سلامت ضمیمه غیر ایرانی'!D28</f>
        <v>5255</v>
      </c>
      <c r="D27" s="77">
        <f t="shared" si="1"/>
        <v>10692</v>
      </c>
      <c r="E27" s="76">
        <v>0</v>
      </c>
      <c r="F27" s="76">
        <v>0</v>
      </c>
      <c r="G27" s="77">
        <v>0</v>
      </c>
      <c r="H27" s="77">
        <f>'پایگاه سلامت غیرضمیمه غیرایرانی'!I28</f>
        <v>1077</v>
      </c>
      <c r="I27" s="77">
        <f>'پایگاه سلامت غیرضمیمه غیرایرانی'!J28</f>
        <v>992</v>
      </c>
      <c r="J27" s="77">
        <f>'پایگاه سلامت غیرضمیمه غیرایرانی'!K28</f>
        <v>2069</v>
      </c>
      <c r="K27" s="77">
        <f t="shared" si="2"/>
        <v>6514</v>
      </c>
      <c r="L27" s="77">
        <f t="shared" si="3"/>
        <v>6247</v>
      </c>
      <c r="M27" s="77">
        <f t="shared" si="4"/>
        <v>12761</v>
      </c>
    </row>
  </sheetData>
  <mergeCells count="12">
    <mergeCell ref="L3:L4"/>
    <mergeCell ref="M3:M4"/>
    <mergeCell ref="A1:M1"/>
    <mergeCell ref="A2:M2"/>
    <mergeCell ref="A3:A4"/>
    <mergeCell ref="B3:C3"/>
    <mergeCell ref="D3:D4"/>
    <mergeCell ref="E3:F3"/>
    <mergeCell ref="G3:G4"/>
    <mergeCell ref="H3:I3"/>
    <mergeCell ref="J3:J4"/>
    <mergeCell ref="K3:K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EJ53"/>
  <sheetViews>
    <sheetView rightToLeft="1" zoomScale="80" zoomScaleNormal="80" workbookViewId="0">
      <selection activeCell="A30" sqref="A30"/>
    </sheetView>
  </sheetViews>
  <sheetFormatPr defaultRowHeight="14.25" x14ac:dyDescent="0.2"/>
  <cols>
    <col min="1" max="1" width="9" style="249"/>
    <col min="2" max="2" width="12.375" style="249" customWidth="1"/>
    <col min="3" max="3" width="9.125" style="249" customWidth="1"/>
    <col min="4" max="8" width="9" style="249"/>
    <col min="9" max="11" width="9.125" style="249" customWidth="1"/>
    <col min="12" max="15" width="9" style="249"/>
    <col min="16" max="16" width="11.75" style="249" customWidth="1"/>
    <col min="17" max="29" width="9" style="249"/>
    <col min="30" max="30" width="12.625" style="249" customWidth="1"/>
    <col min="31" max="43" width="9" style="249"/>
    <col min="44" max="44" width="12.25" style="249" customWidth="1"/>
    <col min="45" max="57" width="9" style="249"/>
    <col min="58" max="58" width="11.75" style="249" customWidth="1"/>
    <col min="59" max="71" width="9" style="249"/>
    <col min="72" max="72" width="12.25" style="249" customWidth="1"/>
    <col min="73" max="85" width="9" style="249"/>
    <col min="86" max="86" width="11.625" style="249" customWidth="1"/>
    <col min="87" max="98" width="9" style="249"/>
    <col min="99" max="99" width="7" style="249" customWidth="1"/>
    <col min="100" max="100" width="15.25" style="249" customWidth="1"/>
    <col min="101" max="109" width="9" style="249"/>
    <col min="110" max="110" width="9" style="249" customWidth="1"/>
    <col min="111" max="127" width="9" style="249"/>
    <col min="128" max="128" width="12.75" style="249" customWidth="1"/>
    <col min="129" max="16384" width="9" style="249"/>
  </cols>
  <sheetData>
    <row r="1" spans="2:140" ht="24" customHeight="1" thickBot="1" x14ac:dyDescent="0.25"/>
    <row r="2" spans="2:140" ht="21" x14ac:dyDescent="0.2">
      <c r="B2" s="306" t="s">
        <v>121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8"/>
      <c r="P2" s="363" t="s">
        <v>123</v>
      </c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14"/>
      <c r="AD2" s="363" t="s">
        <v>125</v>
      </c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14"/>
      <c r="AR2" s="363" t="s">
        <v>130</v>
      </c>
      <c r="AS2" s="365"/>
      <c r="AT2" s="365"/>
      <c r="AU2" s="365"/>
      <c r="AV2" s="365"/>
      <c r="AW2" s="365"/>
      <c r="AX2" s="365"/>
      <c r="AY2" s="365"/>
      <c r="AZ2" s="365"/>
      <c r="BA2" s="365"/>
      <c r="BB2" s="365"/>
      <c r="BC2" s="365"/>
      <c r="BD2" s="314"/>
      <c r="BF2" s="363" t="s">
        <v>131</v>
      </c>
      <c r="BG2" s="365"/>
      <c r="BH2" s="365"/>
      <c r="BI2" s="365"/>
      <c r="BJ2" s="365"/>
      <c r="BK2" s="365"/>
      <c r="BL2" s="365"/>
      <c r="BM2" s="365"/>
      <c r="BN2" s="365"/>
      <c r="BO2" s="365"/>
      <c r="BP2" s="365"/>
      <c r="BQ2" s="365"/>
      <c r="BR2" s="314"/>
      <c r="BT2" s="363" t="s">
        <v>132</v>
      </c>
      <c r="BU2" s="365"/>
      <c r="BV2" s="365"/>
      <c r="BW2" s="365"/>
      <c r="BX2" s="365"/>
      <c r="BY2" s="365"/>
      <c r="BZ2" s="365"/>
      <c r="CA2" s="365"/>
      <c r="CB2" s="365"/>
      <c r="CC2" s="365"/>
      <c r="CD2" s="365"/>
      <c r="CE2" s="365"/>
      <c r="CF2" s="314"/>
      <c r="CH2" s="363" t="s">
        <v>133</v>
      </c>
      <c r="CI2" s="365"/>
      <c r="CJ2" s="365"/>
      <c r="CK2" s="365"/>
      <c r="CL2" s="365"/>
      <c r="CM2" s="365"/>
      <c r="CN2" s="365"/>
      <c r="CO2" s="365"/>
      <c r="CP2" s="365"/>
      <c r="CQ2" s="365"/>
      <c r="CR2" s="365"/>
      <c r="CS2" s="365"/>
      <c r="CT2" s="314"/>
      <c r="CV2" s="363" t="s">
        <v>134</v>
      </c>
      <c r="CW2" s="365"/>
      <c r="CX2" s="365"/>
      <c r="CY2" s="365"/>
      <c r="CZ2" s="365"/>
      <c r="DA2" s="365"/>
      <c r="DB2" s="365"/>
      <c r="DC2" s="365"/>
      <c r="DD2" s="365"/>
      <c r="DE2" s="365"/>
      <c r="DF2" s="365"/>
      <c r="DG2" s="365"/>
      <c r="DH2" s="314"/>
      <c r="DJ2" s="363" t="s">
        <v>135</v>
      </c>
      <c r="DK2" s="365"/>
      <c r="DL2" s="365"/>
      <c r="DM2" s="365"/>
      <c r="DN2" s="365"/>
      <c r="DO2" s="365"/>
      <c r="DP2" s="365"/>
      <c r="DQ2" s="365"/>
      <c r="DR2" s="365"/>
      <c r="DS2" s="365"/>
      <c r="DT2" s="365"/>
      <c r="DU2" s="365"/>
      <c r="DV2" s="314"/>
      <c r="DX2" s="363" t="s">
        <v>136</v>
      </c>
      <c r="DY2" s="365"/>
      <c r="DZ2" s="365"/>
      <c r="EA2" s="365"/>
      <c r="EB2" s="365"/>
      <c r="EC2" s="365"/>
      <c r="ED2" s="365"/>
      <c r="EE2" s="365"/>
      <c r="EF2" s="365"/>
      <c r="EG2" s="365"/>
      <c r="EH2" s="365"/>
      <c r="EI2" s="365"/>
      <c r="EJ2" s="314"/>
    </row>
    <row r="3" spans="2:140" ht="21.75" thickBot="1" x14ac:dyDescent="0.25">
      <c r="B3" s="309" t="s">
        <v>57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1"/>
      <c r="P3" s="319" t="s">
        <v>57</v>
      </c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1"/>
      <c r="AD3" s="319" t="s">
        <v>57</v>
      </c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1"/>
      <c r="AR3" s="319" t="s">
        <v>57</v>
      </c>
      <c r="AS3" s="320"/>
      <c r="AT3" s="320"/>
      <c r="AU3" s="320"/>
      <c r="AV3" s="320"/>
      <c r="AW3" s="320"/>
      <c r="AX3" s="320"/>
      <c r="AY3" s="320"/>
      <c r="AZ3" s="320"/>
      <c r="BA3" s="320"/>
      <c r="BB3" s="320"/>
      <c r="BC3" s="320"/>
      <c r="BD3" s="321"/>
      <c r="BF3" s="319" t="s">
        <v>84</v>
      </c>
      <c r="BG3" s="320"/>
      <c r="BH3" s="320"/>
      <c r="BI3" s="320"/>
      <c r="BJ3" s="320"/>
      <c r="BK3" s="320"/>
      <c r="BL3" s="320"/>
      <c r="BM3" s="320"/>
      <c r="BN3" s="320"/>
      <c r="BO3" s="320"/>
      <c r="BP3" s="320"/>
      <c r="BQ3" s="320"/>
      <c r="BR3" s="321"/>
      <c r="BT3" s="319" t="s">
        <v>57</v>
      </c>
      <c r="BU3" s="320"/>
      <c r="BV3" s="320"/>
      <c r="BW3" s="320"/>
      <c r="BX3" s="320"/>
      <c r="BY3" s="320"/>
      <c r="BZ3" s="320"/>
      <c r="CA3" s="320"/>
      <c r="CB3" s="320"/>
      <c r="CC3" s="320"/>
      <c r="CD3" s="320"/>
      <c r="CE3" s="320"/>
      <c r="CF3" s="321"/>
      <c r="CH3" s="319" t="s">
        <v>57</v>
      </c>
      <c r="CI3" s="320"/>
      <c r="CJ3" s="320"/>
      <c r="CK3" s="320"/>
      <c r="CL3" s="320"/>
      <c r="CM3" s="320"/>
      <c r="CN3" s="320"/>
      <c r="CO3" s="320"/>
      <c r="CP3" s="320"/>
      <c r="CQ3" s="320"/>
      <c r="CR3" s="320"/>
      <c r="CS3" s="320"/>
      <c r="CT3" s="321"/>
      <c r="CV3" s="319" t="s">
        <v>57</v>
      </c>
      <c r="CW3" s="320"/>
      <c r="CX3" s="320"/>
      <c r="CY3" s="320"/>
      <c r="CZ3" s="320"/>
      <c r="DA3" s="320"/>
      <c r="DB3" s="320"/>
      <c r="DC3" s="320"/>
      <c r="DD3" s="320"/>
      <c r="DE3" s="320"/>
      <c r="DF3" s="320"/>
      <c r="DG3" s="320"/>
      <c r="DH3" s="321"/>
      <c r="DJ3" s="319" t="s">
        <v>57</v>
      </c>
      <c r="DK3" s="320"/>
      <c r="DL3" s="320"/>
      <c r="DM3" s="320"/>
      <c r="DN3" s="320"/>
      <c r="DO3" s="320"/>
      <c r="DP3" s="320"/>
      <c r="DQ3" s="320"/>
      <c r="DR3" s="320"/>
      <c r="DS3" s="320"/>
      <c r="DT3" s="320"/>
      <c r="DU3" s="320"/>
      <c r="DV3" s="321"/>
      <c r="DX3" s="319" t="s">
        <v>57</v>
      </c>
      <c r="DY3" s="320"/>
      <c r="DZ3" s="320"/>
      <c r="EA3" s="320"/>
      <c r="EB3" s="320"/>
      <c r="EC3" s="320"/>
      <c r="ED3" s="320"/>
      <c r="EE3" s="320"/>
      <c r="EF3" s="320"/>
      <c r="EG3" s="320"/>
      <c r="EH3" s="320"/>
      <c r="EI3" s="320"/>
      <c r="EJ3" s="321"/>
    </row>
    <row r="4" spans="2:140" ht="21" x14ac:dyDescent="0.2">
      <c r="B4" s="312" t="s">
        <v>17</v>
      </c>
      <c r="C4" s="306" t="s">
        <v>0</v>
      </c>
      <c r="D4" s="307"/>
      <c r="E4" s="314" t="s">
        <v>1</v>
      </c>
      <c r="F4" s="316" t="s">
        <v>2</v>
      </c>
      <c r="G4" s="307"/>
      <c r="H4" s="317" t="s">
        <v>3</v>
      </c>
      <c r="I4" s="312" t="s">
        <v>4</v>
      </c>
      <c r="J4" s="316"/>
      <c r="K4" s="314" t="s">
        <v>5</v>
      </c>
      <c r="L4" s="306" t="s">
        <v>6</v>
      </c>
      <c r="M4" s="307" t="s">
        <v>7</v>
      </c>
      <c r="N4" s="308" t="s">
        <v>8</v>
      </c>
      <c r="P4" s="384" t="s">
        <v>17</v>
      </c>
      <c r="Q4" s="316" t="s">
        <v>0</v>
      </c>
      <c r="R4" s="307"/>
      <c r="S4" s="314" t="s">
        <v>1</v>
      </c>
      <c r="T4" s="306" t="s">
        <v>2</v>
      </c>
      <c r="U4" s="307"/>
      <c r="V4" s="314" t="s">
        <v>3</v>
      </c>
      <c r="W4" s="355" t="s">
        <v>4</v>
      </c>
      <c r="X4" s="316"/>
      <c r="Y4" s="314" t="s">
        <v>5</v>
      </c>
      <c r="Z4" s="306" t="s">
        <v>6</v>
      </c>
      <c r="AA4" s="307" t="s">
        <v>7</v>
      </c>
      <c r="AB4" s="308" t="s">
        <v>8</v>
      </c>
      <c r="AD4" s="312" t="s">
        <v>17</v>
      </c>
      <c r="AE4" s="306" t="s">
        <v>0</v>
      </c>
      <c r="AF4" s="307"/>
      <c r="AG4" s="314" t="s">
        <v>1</v>
      </c>
      <c r="AH4" s="316" t="s">
        <v>2</v>
      </c>
      <c r="AI4" s="307"/>
      <c r="AJ4" s="317" t="s">
        <v>3</v>
      </c>
      <c r="AK4" s="312" t="s">
        <v>4</v>
      </c>
      <c r="AL4" s="316"/>
      <c r="AM4" s="314" t="s">
        <v>5</v>
      </c>
      <c r="AN4" s="306" t="s">
        <v>6</v>
      </c>
      <c r="AO4" s="307" t="s">
        <v>7</v>
      </c>
      <c r="AP4" s="308" t="s">
        <v>8</v>
      </c>
      <c r="AR4" s="384" t="s">
        <v>17</v>
      </c>
      <c r="AS4" s="316" t="s">
        <v>0</v>
      </c>
      <c r="AT4" s="307"/>
      <c r="AU4" s="314" t="s">
        <v>1</v>
      </c>
      <c r="AV4" s="306" t="s">
        <v>2</v>
      </c>
      <c r="AW4" s="307"/>
      <c r="AX4" s="314" t="s">
        <v>3</v>
      </c>
      <c r="AY4" s="355" t="s">
        <v>4</v>
      </c>
      <c r="AZ4" s="316"/>
      <c r="BA4" s="314" t="s">
        <v>5</v>
      </c>
      <c r="BB4" s="306" t="s">
        <v>6</v>
      </c>
      <c r="BC4" s="307" t="s">
        <v>7</v>
      </c>
      <c r="BD4" s="308" t="s">
        <v>8</v>
      </c>
      <c r="BF4" s="312" t="s">
        <v>17</v>
      </c>
      <c r="BG4" s="306" t="s">
        <v>0</v>
      </c>
      <c r="BH4" s="307"/>
      <c r="BI4" s="314" t="s">
        <v>1</v>
      </c>
      <c r="BJ4" s="316" t="s">
        <v>2</v>
      </c>
      <c r="BK4" s="307"/>
      <c r="BL4" s="317" t="s">
        <v>3</v>
      </c>
      <c r="BM4" s="312" t="s">
        <v>4</v>
      </c>
      <c r="BN4" s="316"/>
      <c r="BO4" s="314" t="s">
        <v>5</v>
      </c>
      <c r="BP4" s="306" t="s">
        <v>6</v>
      </c>
      <c r="BQ4" s="307" t="s">
        <v>7</v>
      </c>
      <c r="BR4" s="308" t="s">
        <v>8</v>
      </c>
      <c r="BT4" s="312" t="s">
        <v>17</v>
      </c>
      <c r="BU4" s="306" t="s">
        <v>0</v>
      </c>
      <c r="BV4" s="307"/>
      <c r="BW4" s="314" t="s">
        <v>1</v>
      </c>
      <c r="BX4" s="316" t="s">
        <v>2</v>
      </c>
      <c r="BY4" s="307"/>
      <c r="BZ4" s="317" t="s">
        <v>3</v>
      </c>
      <c r="CA4" s="312" t="s">
        <v>4</v>
      </c>
      <c r="CB4" s="316"/>
      <c r="CC4" s="314" t="s">
        <v>5</v>
      </c>
      <c r="CD4" s="306" t="s">
        <v>6</v>
      </c>
      <c r="CE4" s="307" t="s">
        <v>7</v>
      </c>
      <c r="CF4" s="308" t="s">
        <v>8</v>
      </c>
      <c r="CH4" s="312" t="s">
        <v>17</v>
      </c>
      <c r="CI4" s="306" t="s">
        <v>0</v>
      </c>
      <c r="CJ4" s="307"/>
      <c r="CK4" s="314" t="s">
        <v>1</v>
      </c>
      <c r="CL4" s="316" t="s">
        <v>2</v>
      </c>
      <c r="CM4" s="307"/>
      <c r="CN4" s="317" t="s">
        <v>3</v>
      </c>
      <c r="CO4" s="312" t="s">
        <v>4</v>
      </c>
      <c r="CP4" s="316"/>
      <c r="CQ4" s="314" t="s">
        <v>5</v>
      </c>
      <c r="CR4" s="306" t="s">
        <v>6</v>
      </c>
      <c r="CS4" s="307" t="s">
        <v>7</v>
      </c>
      <c r="CT4" s="308" t="s">
        <v>8</v>
      </c>
      <c r="CV4" s="312" t="s">
        <v>17</v>
      </c>
      <c r="CW4" s="306" t="s">
        <v>0</v>
      </c>
      <c r="CX4" s="307"/>
      <c r="CY4" s="314" t="s">
        <v>1</v>
      </c>
      <c r="CZ4" s="316" t="s">
        <v>2</v>
      </c>
      <c r="DA4" s="307"/>
      <c r="DB4" s="317" t="s">
        <v>3</v>
      </c>
      <c r="DC4" s="312" t="s">
        <v>4</v>
      </c>
      <c r="DD4" s="316"/>
      <c r="DE4" s="314" t="s">
        <v>5</v>
      </c>
      <c r="DF4" s="306" t="s">
        <v>6</v>
      </c>
      <c r="DG4" s="307" t="s">
        <v>7</v>
      </c>
      <c r="DH4" s="308" t="s">
        <v>8</v>
      </c>
      <c r="DJ4" s="312" t="s">
        <v>17</v>
      </c>
      <c r="DK4" s="306" t="s">
        <v>0</v>
      </c>
      <c r="DL4" s="307"/>
      <c r="DM4" s="314" t="s">
        <v>1</v>
      </c>
      <c r="DN4" s="316" t="s">
        <v>2</v>
      </c>
      <c r="DO4" s="307"/>
      <c r="DP4" s="317" t="s">
        <v>3</v>
      </c>
      <c r="DQ4" s="312" t="s">
        <v>4</v>
      </c>
      <c r="DR4" s="316"/>
      <c r="DS4" s="314" t="s">
        <v>5</v>
      </c>
      <c r="DT4" s="306" t="s">
        <v>6</v>
      </c>
      <c r="DU4" s="307" t="s">
        <v>7</v>
      </c>
      <c r="DV4" s="308" t="s">
        <v>8</v>
      </c>
      <c r="DX4" s="312" t="s">
        <v>17</v>
      </c>
      <c r="DY4" s="306" t="s">
        <v>0</v>
      </c>
      <c r="DZ4" s="307"/>
      <c r="EA4" s="314" t="s">
        <v>1</v>
      </c>
      <c r="EB4" s="316" t="s">
        <v>2</v>
      </c>
      <c r="EC4" s="307"/>
      <c r="ED4" s="317" t="s">
        <v>3</v>
      </c>
      <c r="EE4" s="312" t="s">
        <v>4</v>
      </c>
      <c r="EF4" s="316"/>
      <c r="EG4" s="314" t="s">
        <v>5</v>
      </c>
      <c r="EH4" s="306" t="s">
        <v>6</v>
      </c>
      <c r="EI4" s="307" t="s">
        <v>7</v>
      </c>
      <c r="EJ4" s="308" t="s">
        <v>8</v>
      </c>
    </row>
    <row r="5" spans="2:140" ht="21.75" thickBot="1" x14ac:dyDescent="0.25">
      <c r="B5" s="313"/>
      <c r="C5" s="240" t="s">
        <v>9</v>
      </c>
      <c r="D5" s="241" t="s">
        <v>10</v>
      </c>
      <c r="E5" s="315"/>
      <c r="F5" s="1" t="s">
        <v>9</v>
      </c>
      <c r="G5" s="241" t="s">
        <v>10</v>
      </c>
      <c r="H5" s="318"/>
      <c r="I5" s="237" t="s">
        <v>9</v>
      </c>
      <c r="J5" s="238" t="s">
        <v>10</v>
      </c>
      <c r="K5" s="390"/>
      <c r="L5" s="319"/>
      <c r="M5" s="320"/>
      <c r="N5" s="321"/>
      <c r="P5" s="389"/>
      <c r="Q5" s="1" t="s">
        <v>9</v>
      </c>
      <c r="R5" s="241" t="s">
        <v>10</v>
      </c>
      <c r="S5" s="315"/>
      <c r="T5" s="240" t="s">
        <v>9</v>
      </c>
      <c r="U5" s="241" t="s">
        <v>10</v>
      </c>
      <c r="V5" s="315"/>
      <c r="W5" s="1" t="s">
        <v>9</v>
      </c>
      <c r="X5" s="241" t="s">
        <v>10</v>
      </c>
      <c r="Y5" s="315"/>
      <c r="Z5" s="319"/>
      <c r="AA5" s="320"/>
      <c r="AB5" s="321"/>
      <c r="AD5" s="313"/>
      <c r="AE5" s="240" t="s">
        <v>9</v>
      </c>
      <c r="AF5" s="241" t="s">
        <v>10</v>
      </c>
      <c r="AG5" s="315"/>
      <c r="AH5" s="1" t="s">
        <v>9</v>
      </c>
      <c r="AI5" s="241" t="s">
        <v>10</v>
      </c>
      <c r="AJ5" s="318"/>
      <c r="AK5" s="240" t="s">
        <v>9</v>
      </c>
      <c r="AL5" s="241" t="s">
        <v>10</v>
      </c>
      <c r="AM5" s="315"/>
      <c r="AN5" s="319"/>
      <c r="AO5" s="320"/>
      <c r="AP5" s="321"/>
      <c r="AR5" s="389"/>
      <c r="AS5" s="1" t="s">
        <v>9</v>
      </c>
      <c r="AT5" s="241" t="s">
        <v>10</v>
      </c>
      <c r="AU5" s="315"/>
      <c r="AV5" s="240" t="s">
        <v>9</v>
      </c>
      <c r="AW5" s="241" t="s">
        <v>10</v>
      </c>
      <c r="AX5" s="315"/>
      <c r="AY5" s="1" t="s">
        <v>9</v>
      </c>
      <c r="AZ5" s="241" t="s">
        <v>10</v>
      </c>
      <c r="BA5" s="315"/>
      <c r="BB5" s="319"/>
      <c r="BC5" s="320"/>
      <c r="BD5" s="321"/>
      <c r="BF5" s="313"/>
      <c r="BG5" s="240" t="s">
        <v>9</v>
      </c>
      <c r="BH5" s="241" t="s">
        <v>10</v>
      </c>
      <c r="BI5" s="315"/>
      <c r="BJ5" s="1" t="s">
        <v>9</v>
      </c>
      <c r="BK5" s="241" t="s">
        <v>10</v>
      </c>
      <c r="BL5" s="318"/>
      <c r="BM5" s="240" t="s">
        <v>9</v>
      </c>
      <c r="BN5" s="241" t="s">
        <v>10</v>
      </c>
      <c r="BO5" s="315"/>
      <c r="BP5" s="319"/>
      <c r="BQ5" s="320"/>
      <c r="BR5" s="321"/>
      <c r="BT5" s="313"/>
      <c r="BU5" s="240" t="s">
        <v>9</v>
      </c>
      <c r="BV5" s="241" t="s">
        <v>10</v>
      </c>
      <c r="BW5" s="315"/>
      <c r="BX5" s="1" t="s">
        <v>9</v>
      </c>
      <c r="BY5" s="241" t="s">
        <v>10</v>
      </c>
      <c r="BZ5" s="318"/>
      <c r="CA5" s="240" t="s">
        <v>9</v>
      </c>
      <c r="CB5" s="241" t="s">
        <v>10</v>
      </c>
      <c r="CC5" s="315"/>
      <c r="CD5" s="319"/>
      <c r="CE5" s="320"/>
      <c r="CF5" s="321"/>
      <c r="CH5" s="313"/>
      <c r="CI5" s="240" t="s">
        <v>9</v>
      </c>
      <c r="CJ5" s="241" t="s">
        <v>10</v>
      </c>
      <c r="CK5" s="315"/>
      <c r="CL5" s="1" t="s">
        <v>9</v>
      </c>
      <c r="CM5" s="241" t="s">
        <v>10</v>
      </c>
      <c r="CN5" s="318"/>
      <c r="CO5" s="240" t="s">
        <v>9</v>
      </c>
      <c r="CP5" s="241" t="s">
        <v>10</v>
      </c>
      <c r="CQ5" s="315"/>
      <c r="CR5" s="319"/>
      <c r="CS5" s="320"/>
      <c r="CT5" s="321"/>
      <c r="CV5" s="313"/>
      <c r="CW5" s="240" t="s">
        <v>9</v>
      </c>
      <c r="CX5" s="241" t="s">
        <v>10</v>
      </c>
      <c r="CY5" s="315"/>
      <c r="CZ5" s="1" t="s">
        <v>9</v>
      </c>
      <c r="DA5" s="241" t="s">
        <v>10</v>
      </c>
      <c r="DB5" s="318"/>
      <c r="DC5" s="240" t="s">
        <v>9</v>
      </c>
      <c r="DD5" s="241" t="s">
        <v>10</v>
      </c>
      <c r="DE5" s="315"/>
      <c r="DF5" s="319"/>
      <c r="DG5" s="320"/>
      <c r="DH5" s="321"/>
      <c r="DJ5" s="313"/>
      <c r="DK5" s="240" t="s">
        <v>9</v>
      </c>
      <c r="DL5" s="241" t="s">
        <v>10</v>
      </c>
      <c r="DM5" s="315"/>
      <c r="DN5" s="1" t="s">
        <v>9</v>
      </c>
      <c r="DO5" s="241" t="s">
        <v>10</v>
      </c>
      <c r="DP5" s="318"/>
      <c r="DQ5" s="240" t="s">
        <v>9</v>
      </c>
      <c r="DR5" s="241" t="s">
        <v>10</v>
      </c>
      <c r="DS5" s="315"/>
      <c r="DT5" s="319"/>
      <c r="DU5" s="320"/>
      <c r="DV5" s="321"/>
      <c r="DX5" s="313"/>
      <c r="DY5" s="240" t="s">
        <v>9</v>
      </c>
      <c r="DZ5" s="241" t="s">
        <v>10</v>
      </c>
      <c r="EA5" s="315"/>
      <c r="EB5" s="1" t="s">
        <v>9</v>
      </c>
      <c r="EC5" s="241" t="s">
        <v>10</v>
      </c>
      <c r="ED5" s="318"/>
      <c r="EE5" s="240" t="s">
        <v>9</v>
      </c>
      <c r="EF5" s="241" t="s">
        <v>10</v>
      </c>
      <c r="EG5" s="315"/>
      <c r="EH5" s="319"/>
      <c r="EI5" s="320"/>
      <c r="EJ5" s="321"/>
    </row>
    <row r="6" spans="2:140" ht="21.75" thickBot="1" x14ac:dyDescent="0.25">
      <c r="B6" s="239" t="s">
        <v>21</v>
      </c>
      <c r="C6" s="76">
        <f>Q6+AE6+AS6+BG6+BU6+CI6+CW6+DK6+DY6</f>
        <v>5</v>
      </c>
      <c r="D6" s="76">
        <f>R6+AF6+AT6+BH6+BV6+CJ6+CX6+DL6+DZ6</f>
        <v>3</v>
      </c>
      <c r="E6" s="77">
        <f>D6+C6</f>
        <v>8</v>
      </c>
      <c r="F6" s="76">
        <v>0</v>
      </c>
      <c r="G6" s="76">
        <v>0</v>
      </c>
      <c r="H6" s="77">
        <v>0</v>
      </c>
      <c r="I6" s="76">
        <f>CA6</f>
        <v>5</v>
      </c>
      <c r="J6" s="76">
        <f>CB6</f>
        <v>1</v>
      </c>
      <c r="K6" s="77">
        <f>J6+I6</f>
        <v>6</v>
      </c>
      <c r="L6" s="77">
        <f>C6+F6+I6</f>
        <v>10</v>
      </c>
      <c r="M6" s="77">
        <f t="shared" ref="M6:N6" si="0">D6+G6+J6</f>
        <v>4</v>
      </c>
      <c r="N6" s="77">
        <f t="shared" si="0"/>
        <v>14</v>
      </c>
      <c r="P6" s="246" t="s">
        <v>21</v>
      </c>
      <c r="Q6" s="81">
        <v>0</v>
      </c>
      <c r="R6" s="35">
        <v>0</v>
      </c>
      <c r="S6" s="4">
        <f>R6+Q6</f>
        <v>0</v>
      </c>
      <c r="T6" s="95">
        <v>0</v>
      </c>
      <c r="U6" s="95">
        <v>0</v>
      </c>
      <c r="V6" s="95">
        <v>0</v>
      </c>
      <c r="W6" s="95">
        <v>0</v>
      </c>
      <c r="X6" s="95">
        <v>0</v>
      </c>
      <c r="Y6" s="11">
        <v>0</v>
      </c>
      <c r="Z6" s="6">
        <f>Q6+T6+W6</f>
        <v>0</v>
      </c>
      <c r="AA6" s="6">
        <f t="shared" ref="AA6:AB6" si="1">R6+U6+X6</f>
        <v>0</v>
      </c>
      <c r="AB6" s="6">
        <f t="shared" si="1"/>
        <v>0</v>
      </c>
      <c r="AD6" s="246" t="s">
        <v>21</v>
      </c>
      <c r="AE6" s="81">
        <v>0</v>
      </c>
      <c r="AF6" s="35">
        <v>1</v>
      </c>
      <c r="AG6" s="4">
        <f>AE6+AF6</f>
        <v>1</v>
      </c>
      <c r="AH6" s="125">
        <v>0</v>
      </c>
      <c r="AI6" s="125">
        <v>0</v>
      </c>
      <c r="AJ6" s="126">
        <v>0</v>
      </c>
      <c r="AK6" s="127">
        <v>0</v>
      </c>
      <c r="AL6" s="124">
        <v>0</v>
      </c>
      <c r="AM6" s="5">
        <v>0</v>
      </c>
      <c r="AN6" s="6">
        <f>AK6+AH6+AE6</f>
        <v>0</v>
      </c>
      <c r="AO6" s="6">
        <f t="shared" ref="AO6:AP6" si="2">AL6+AI6+AF6</f>
        <v>1</v>
      </c>
      <c r="AP6" s="6">
        <f t="shared" si="2"/>
        <v>1</v>
      </c>
      <c r="AR6" s="246" t="s">
        <v>21</v>
      </c>
      <c r="AS6" s="127">
        <v>1</v>
      </c>
      <c r="AT6" s="124">
        <v>0</v>
      </c>
      <c r="AU6" s="4">
        <f>AS6+AT6</f>
        <v>1</v>
      </c>
      <c r="AV6" s="127">
        <v>0</v>
      </c>
      <c r="AW6" s="124">
        <v>0</v>
      </c>
      <c r="AX6" s="4">
        <v>0</v>
      </c>
      <c r="AY6" s="81">
        <v>0</v>
      </c>
      <c r="AZ6" s="35">
        <v>0</v>
      </c>
      <c r="BA6" s="5">
        <v>0</v>
      </c>
      <c r="BB6" s="6">
        <f>AS6+AV6+AY6</f>
        <v>1</v>
      </c>
      <c r="BC6" s="6">
        <f t="shared" ref="BC6:BD6" si="3">AT6+AW6+AZ6</f>
        <v>0</v>
      </c>
      <c r="BD6" s="6">
        <f t="shared" si="3"/>
        <v>1</v>
      </c>
      <c r="BF6" s="239" t="s">
        <v>21</v>
      </c>
      <c r="BG6" s="81">
        <v>2</v>
      </c>
      <c r="BH6" s="35">
        <v>2</v>
      </c>
      <c r="BI6" s="4">
        <f>BH6+BG6</f>
        <v>4</v>
      </c>
      <c r="BJ6" s="127">
        <v>0</v>
      </c>
      <c r="BK6" s="124">
        <v>0</v>
      </c>
      <c r="BL6" s="29">
        <v>0</v>
      </c>
      <c r="BM6" s="125">
        <v>0</v>
      </c>
      <c r="BN6" s="95">
        <v>0</v>
      </c>
      <c r="BO6" s="5">
        <v>0</v>
      </c>
      <c r="BP6" s="6">
        <f>BM6+BJ6+BG6</f>
        <v>2</v>
      </c>
      <c r="BQ6" s="6">
        <f t="shared" ref="BQ6:BR6" si="4">BN6+BK6+BH6</f>
        <v>2</v>
      </c>
      <c r="BR6" s="6">
        <f t="shared" si="4"/>
        <v>4</v>
      </c>
      <c r="BT6" s="239" t="s">
        <v>21</v>
      </c>
      <c r="BU6" s="81">
        <v>0</v>
      </c>
      <c r="BV6" s="35">
        <v>0</v>
      </c>
      <c r="BW6" s="4">
        <v>0</v>
      </c>
      <c r="BX6" s="86">
        <v>0</v>
      </c>
      <c r="BY6" s="86">
        <v>0</v>
      </c>
      <c r="BZ6" s="5">
        <v>0</v>
      </c>
      <c r="CA6" s="80">
        <v>5</v>
      </c>
      <c r="CB6" s="127">
        <v>1</v>
      </c>
      <c r="CC6" s="5">
        <f>CB6+CA6</f>
        <v>6</v>
      </c>
      <c r="CD6" s="6">
        <f>CA6</f>
        <v>5</v>
      </c>
      <c r="CE6" s="6">
        <f t="shared" ref="CE6:CF6" si="5">CB6</f>
        <v>1</v>
      </c>
      <c r="CF6" s="6">
        <f t="shared" si="5"/>
        <v>6</v>
      </c>
      <c r="CH6" s="239" t="s">
        <v>21</v>
      </c>
      <c r="CI6" s="81">
        <v>0</v>
      </c>
      <c r="CJ6" s="35">
        <v>0</v>
      </c>
      <c r="CK6" s="4">
        <f>CI6+CJ6</f>
        <v>0</v>
      </c>
      <c r="CL6" s="127">
        <v>0</v>
      </c>
      <c r="CM6" s="124">
        <v>0</v>
      </c>
      <c r="CN6" s="29">
        <v>0</v>
      </c>
      <c r="CO6" s="125">
        <v>0</v>
      </c>
      <c r="CP6" s="95">
        <v>0</v>
      </c>
      <c r="CQ6" s="5">
        <v>0</v>
      </c>
      <c r="CR6" s="6">
        <f>CI6</f>
        <v>0</v>
      </c>
      <c r="CS6" s="6">
        <f t="shared" ref="CS6:CT6" si="6">CJ6</f>
        <v>0</v>
      </c>
      <c r="CT6" s="6">
        <f t="shared" si="6"/>
        <v>0</v>
      </c>
      <c r="CV6" s="239" t="s">
        <v>21</v>
      </c>
      <c r="CW6" s="81">
        <v>1</v>
      </c>
      <c r="CX6" s="35">
        <v>0</v>
      </c>
      <c r="CY6" s="4">
        <f>CW6+CX6</f>
        <v>1</v>
      </c>
      <c r="CZ6" s="127">
        <v>0</v>
      </c>
      <c r="DA6" s="124">
        <v>0</v>
      </c>
      <c r="DB6" s="29">
        <v>0</v>
      </c>
      <c r="DC6" s="125">
        <v>0</v>
      </c>
      <c r="DD6" s="95">
        <v>0</v>
      </c>
      <c r="DE6" s="5">
        <v>0</v>
      </c>
      <c r="DF6" s="6">
        <f>CW6+CZ6+DC6</f>
        <v>1</v>
      </c>
      <c r="DG6" s="6">
        <f t="shared" ref="DG6:DH6" si="7">CX6+DA6+DD6</f>
        <v>0</v>
      </c>
      <c r="DH6" s="6">
        <f t="shared" si="7"/>
        <v>1</v>
      </c>
      <c r="DJ6" s="239" t="s">
        <v>21</v>
      </c>
      <c r="DK6" s="81">
        <v>1</v>
      </c>
      <c r="DL6" s="35">
        <v>0</v>
      </c>
      <c r="DM6" s="4">
        <f>DL6+DK6</f>
        <v>1</v>
      </c>
      <c r="DN6" s="80">
        <v>0</v>
      </c>
      <c r="DO6" s="127">
        <v>0</v>
      </c>
      <c r="DP6" s="29">
        <v>0</v>
      </c>
      <c r="DQ6" s="127">
        <v>0</v>
      </c>
      <c r="DR6" s="124">
        <v>0</v>
      </c>
      <c r="DS6" s="5">
        <v>0</v>
      </c>
      <c r="DT6" s="6">
        <f>DN6+DK6+DQ6</f>
        <v>1</v>
      </c>
      <c r="DU6" s="6">
        <f t="shared" ref="DU6:DV6" si="8">DO6+DL6+DR6</f>
        <v>0</v>
      </c>
      <c r="DV6" s="6">
        <f t="shared" si="8"/>
        <v>1</v>
      </c>
      <c r="DX6" s="239" t="s">
        <v>21</v>
      </c>
      <c r="DY6" s="81">
        <v>0</v>
      </c>
      <c r="DZ6" s="35">
        <v>0</v>
      </c>
      <c r="EA6" s="4">
        <f>DY6+DZ6</f>
        <v>0</v>
      </c>
      <c r="EB6" s="127">
        <v>0</v>
      </c>
      <c r="EC6" s="124">
        <v>0</v>
      </c>
      <c r="ED6" s="29">
        <v>0</v>
      </c>
      <c r="EE6" s="125">
        <v>0</v>
      </c>
      <c r="EF6" s="95">
        <v>0</v>
      </c>
      <c r="EG6" s="5">
        <v>0</v>
      </c>
      <c r="EH6" s="6">
        <f>DY6</f>
        <v>0</v>
      </c>
      <c r="EI6" s="6">
        <f t="shared" ref="EI6:EJ6" si="9">DZ6</f>
        <v>0</v>
      </c>
      <c r="EJ6" s="6">
        <f t="shared" si="9"/>
        <v>0</v>
      </c>
    </row>
    <row r="7" spans="2:140" ht="21.75" thickBot="1" x14ac:dyDescent="0.25">
      <c r="B7" s="30" t="s">
        <v>22</v>
      </c>
      <c r="C7" s="76">
        <f t="shared" ref="C7:C27" si="10">Q7+AE7+AS7+BG7+BU7+CI7+CW7+DK7+DY7</f>
        <v>76</v>
      </c>
      <c r="D7" s="76">
        <f t="shared" ref="D7:D27" si="11">R7+AF7+AT7+BH7+BV7+CJ7+CX7+DL7+DZ7</f>
        <v>67</v>
      </c>
      <c r="E7" s="77">
        <f t="shared" ref="E7:E28" si="12">D7+C7</f>
        <v>143</v>
      </c>
      <c r="F7" s="76">
        <v>0</v>
      </c>
      <c r="G7" s="76">
        <v>0</v>
      </c>
      <c r="H7" s="77">
        <v>0</v>
      </c>
      <c r="I7" s="76">
        <f t="shared" ref="I7:I27" si="13">CA7</f>
        <v>20</v>
      </c>
      <c r="J7" s="76">
        <f t="shared" ref="J7:J27" si="14">CB7</f>
        <v>20</v>
      </c>
      <c r="K7" s="77">
        <f t="shared" ref="K7:K28" si="15">J7+I7</f>
        <v>40</v>
      </c>
      <c r="L7" s="77">
        <f t="shared" ref="L7:L28" si="16">C7+F7+I7</f>
        <v>96</v>
      </c>
      <c r="M7" s="77">
        <f t="shared" ref="M7:M28" si="17">D7+G7+J7</f>
        <v>87</v>
      </c>
      <c r="N7" s="77">
        <f t="shared" ref="N7:N28" si="18">E7+H7+K7</f>
        <v>183</v>
      </c>
      <c r="P7" s="129" t="s">
        <v>22</v>
      </c>
      <c r="Q7" s="86">
        <v>8</v>
      </c>
      <c r="R7" s="38">
        <v>10</v>
      </c>
      <c r="S7" s="4">
        <f t="shared" ref="S7:S27" si="19">R7+Q7</f>
        <v>18</v>
      </c>
      <c r="T7" s="95">
        <v>0</v>
      </c>
      <c r="U7" s="95">
        <v>0</v>
      </c>
      <c r="V7" s="95">
        <v>0</v>
      </c>
      <c r="W7" s="95">
        <v>0</v>
      </c>
      <c r="X7" s="95">
        <v>0</v>
      </c>
      <c r="Y7" s="11">
        <v>0</v>
      </c>
      <c r="Z7" s="6">
        <f t="shared" ref="Z7:Z27" si="20">Q7+T7+W7</f>
        <v>8</v>
      </c>
      <c r="AA7" s="6">
        <f t="shared" ref="AA7:AA27" si="21">R7+U7+X7</f>
        <v>10</v>
      </c>
      <c r="AB7" s="6">
        <f t="shared" ref="AB7:AB27" si="22">S7+V7+Y7</f>
        <v>18</v>
      </c>
      <c r="AD7" s="129" t="s">
        <v>22</v>
      </c>
      <c r="AE7" s="86">
        <v>13</v>
      </c>
      <c r="AF7" s="38">
        <v>13</v>
      </c>
      <c r="AG7" s="4">
        <f t="shared" ref="AG7:AG28" si="23">AE7+AF7</f>
        <v>26</v>
      </c>
      <c r="AH7" s="125">
        <v>0</v>
      </c>
      <c r="AI7" s="125">
        <v>0</v>
      </c>
      <c r="AJ7" s="8">
        <v>0</v>
      </c>
      <c r="AK7" s="125">
        <v>0</v>
      </c>
      <c r="AL7" s="95">
        <v>0</v>
      </c>
      <c r="AM7" s="9">
        <v>0</v>
      </c>
      <c r="AN7" s="6">
        <f t="shared" ref="AN7:AN28" si="24">AK7+AH7+AE7</f>
        <v>13</v>
      </c>
      <c r="AO7" s="6">
        <f t="shared" ref="AO7:AO28" si="25">AL7+AI7+AF7</f>
        <v>13</v>
      </c>
      <c r="AP7" s="6">
        <f t="shared" ref="AP7:AP28" si="26">AM7+AJ7+AG7</f>
        <v>26</v>
      </c>
      <c r="AR7" s="129" t="s">
        <v>22</v>
      </c>
      <c r="AS7" s="125">
        <v>27</v>
      </c>
      <c r="AT7" s="95">
        <v>14</v>
      </c>
      <c r="AU7" s="4">
        <f t="shared" ref="AU7:AU28" si="27">AS7+AT7</f>
        <v>41</v>
      </c>
      <c r="AV7" s="125">
        <v>0</v>
      </c>
      <c r="AW7" s="95">
        <v>0</v>
      </c>
      <c r="AX7" s="8">
        <v>0</v>
      </c>
      <c r="AY7" s="86">
        <v>0</v>
      </c>
      <c r="AZ7" s="38">
        <v>0</v>
      </c>
      <c r="BA7" s="9">
        <v>0</v>
      </c>
      <c r="BB7" s="6">
        <f t="shared" ref="BB7:BB28" si="28">AS7+AV7+AY7</f>
        <v>27</v>
      </c>
      <c r="BC7" s="6">
        <f t="shared" ref="BC7:BC28" si="29">AT7+AW7+AZ7</f>
        <v>14</v>
      </c>
      <c r="BD7" s="6">
        <f t="shared" ref="BD7:BD28" si="30">AU7+AX7+BA7</f>
        <v>41</v>
      </c>
      <c r="BF7" s="30" t="s">
        <v>22</v>
      </c>
      <c r="BG7" s="86">
        <v>9</v>
      </c>
      <c r="BH7" s="38">
        <v>12</v>
      </c>
      <c r="BI7" s="4">
        <f t="shared" ref="BI7:BI28" si="31">BH7+BG7</f>
        <v>21</v>
      </c>
      <c r="BJ7" s="125">
        <v>0</v>
      </c>
      <c r="BK7" s="95">
        <v>0</v>
      </c>
      <c r="BL7" s="31">
        <v>0</v>
      </c>
      <c r="BM7" s="125">
        <v>0</v>
      </c>
      <c r="BN7" s="95">
        <v>0</v>
      </c>
      <c r="BO7" s="9">
        <v>0</v>
      </c>
      <c r="BP7" s="6">
        <f t="shared" ref="BP7:BP28" si="32">BM7+BJ7+BG7</f>
        <v>9</v>
      </c>
      <c r="BQ7" s="6">
        <f t="shared" ref="BQ7:BQ28" si="33">BN7+BK7+BH7</f>
        <v>12</v>
      </c>
      <c r="BR7" s="6">
        <f t="shared" ref="BR7:BR28" si="34">BO7+BL7+BI7</f>
        <v>21</v>
      </c>
      <c r="BT7" s="30" t="s">
        <v>22</v>
      </c>
      <c r="BU7" s="86">
        <v>0</v>
      </c>
      <c r="BV7" s="38">
        <v>0</v>
      </c>
      <c r="BW7" s="4">
        <v>0</v>
      </c>
      <c r="BX7" s="86">
        <v>0</v>
      </c>
      <c r="BY7" s="86">
        <v>0</v>
      </c>
      <c r="BZ7" s="5">
        <v>0</v>
      </c>
      <c r="CA7" s="85">
        <v>20</v>
      </c>
      <c r="CB7" s="125">
        <v>20</v>
      </c>
      <c r="CC7" s="5">
        <f t="shared" ref="CC7:CC27" si="35">CB7+CA7</f>
        <v>40</v>
      </c>
      <c r="CD7" s="6">
        <f t="shared" ref="CD7:CD28" si="36">CA7</f>
        <v>20</v>
      </c>
      <c r="CE7" s="6">
        <f t="shared" ref="CE7:CE28" si="37">CB7</f>
        <v>20</v>
      </c>
      <c r="CF7" s="6">
        <f t="shared" ref="CF7:CF28" si="38">CC7</f>
        <v>40</v>
      </c>
      <c r="CH7" s="30" t="s">
        <v>22</v>
      </c>
      <c r="CI7" s="86">
        <v>5</v>
      </c>
      <c r="CJ7" s="38">
        <v>5</v>
      </c>
      <c r="CK7" s="4">
        <f t="shared" ref="CK7:CK28" si="39">CI7+CJ7</f>
        <v>10</v>
      </c>
      <c r="CL7" s="125">
        <v>0</v>
      </c>
      <c r="CM7" s="95">
        <v>0</v>
      </c>
      <c r="CN7" s="31">
        <v>0</v>
      </c>
      <c r="CO7" s="125">
        <v>0</v>
      </c>
      <c r="CP7" s="95">
        <v>0</v>
      </c>
      <c r="CQ7" s="9">
        <v>0</v>
      </c>
      <c r="CR7" s="6">
        <f t="shared" ref="CR7:CR28" si="40">CI7</f>
        <v>5</v>
      </c>
      <c r="CS7" s="6">
        <f t="shared" ref="CS7:CS28" si="41">CJ7</f>
        <v>5</v>
      </c>
      <c r="CT7" s="6">
        <f t="shared" ref="CT7:CT28" si="42">CK7</f>
        <v>10</v>
      </c>
      <c r="CV7" s="30" t="s">
        <v>22</v>
      </c>
      <c r="CW7" s="86">
        <v>5</v>
      </c>
      <c r="CX7" s="38">
        <v>3</v>
      </c>
      <c r="CY7" s="4">
        <f t="shared" ref="CY7:CY28" si="43">CW7+CX7</f>
        <v>8</v>
      </c>
      <c r="CZ7" s="125">
        <v>0</v>
      </c>
      <c r="DA7" s="95">
        <v>0</v>
      </c>
      <c r="DB7" s="31">
        <v>0</v>
      </c>
      <c r="DC7" s="125">
        <v>0</v>
      </c>
      <c r="DD7" s="95">
        <v>0</v>
      </c>
      <c r="DE7" s="9">
        <v>0</v>
      </c>
      <c r="DF7" s="6">
        <f t="shared" ref="DF7:DF28" si="44">CW7+CZ7+DC7</f>
        <v>5</v>
      </c>
      <c r="DG7" s="6">
        <f t="shared" ref="DG7:DG28" si="45">CX7+DA7+DD7</f>
        <v>3</v>
      </c>
      <c r="DH7" s="6">
        <f t="shared" ref="DH7:DH28" si="46">CY7+DB7+DE7</f>
        <v>8</v>
      </c>
      <c r="DJ7" s="30" t="s">
        <v>22</v>
      </c>
      <c r="DK7" s="86">
        <v>9</v>
      </c>
      <c r="DL7" s="38">
        <v>10</v>
      </c>
      <c r="DM7" s="4">
        <f t="shared" ref="DM7:DM28" si="47">DL7+DK7</f>
        <v>19</v>
      </c>
      <c r="DN7" s="85">
        <v>0</v>
      </c>
      <c r="DO7" s="125">
        <v>0</v>
      </c>
      <c r="DP7" s="31">
        <v>0</v>
      </c>
      <c r="DQ7" s="125">
        <v>0</v>
      </c>
      <c r="DR7" s="95">
        <v>0</v>
      </c>
      <c r="DS7" s="9">
        <v>0</v>
      </c>
      <c r="DT7" s="6">
        <f t="shared" ref="DT7:DT28" si="48">DN7+DK7+DQ7</f>
        <v>9</v>
      </c>
      <c r="DU7" s="6">
        <f t="shared" ref="DU7:DU28" si="49">DO7+DL7+DR7</f>
        <v>10</v>
      </c>
      <c r="DV7" s="6">
        <f t="shared" ref="DV7:DV28" si="50">DP7+DM7+DS7</f>
        <v>19</v>
      </c>
      <c r="DX7" s="30" t="s">
        <v>22</v>
      </c>
      <c r="DY7" s="81">
        <v>0</v>
      </c>
      <c r="DZ7" s="35">
        <v>0</v>
      </c>
      <c r="EA7" s="4">
        <f t="shared" ref="EA7:EA28" si="51">DY7+DZ7</f>
        <v>0</v>
      </c>
      <c r="EB7" s="125">
        <v>0</v>
      </c>
      <c r="EC7" s="95">
        <v>0</v>
      </c>
      <c r="ED7" s="31">
        <v>0</v>
      </c>
      <c r="EE7" s="125">
        <v>0</v>
      </c>
      <c r="EF7" s="95">
        <v>0</v>
      </c>
      <c r="EG7" s="9">
        <v>0</v>
      </c>
      <c r="EH7" s="6">
        <f t="shared" ref="EH7:EH28" si="52">DY7</f>
        <v>0</v>
      </c>
      <c r="EI7" s="6">
        <f t="shared" ref="EI7:EI28" si="53">DZ7</f>
        <v>0</v>
      </c>
      <c r="EJ7" s="6">
        <f t="shared" ref="EJ7:EJ28" si="54">EA7</f>
        <v>0</v>
      </c>
    </row>
    <row r="8" spans="2:140" ht="21.75" thickBot="1" x14ac:dyDescent="0.25">
      <c r="B8" s="30" t="s">
        <v>23</v>
      </c>
      <c r="C8" s="76">
        <f t="shared" si="10"/>
        <v>289</v>
      </c>
      <c r="D8" s="76">
        <f t="shared" si="11"/>
        <v>301</v>
      </c>
      <c r="E8" s="77">
        <f t="shared" si="12"/>
        <v>590</v>
      </c>
      <c r="F8" s="76">
        <v>0</v>
      </c>
      <c r="G8" s="76">
        <v>0</v>
      </c>
      <c r="H8" s="77">
        <v>0</v>
      </c>
      <c r="I8" s="76">
        <f t="shared" si="13"/>
        <v>98</v>
      </c>
      <c r="J8" s="76">
        <f t="shared" si="14"/>
        <v>110</v>
      </c>
      <c r="K8" s="77">
        <f t="shared" si="15"/>
        <v>208</v>
      </c>
      <c r="L8" s="77">
        <f t="shared" si="16"/>
        <v>387</v>
      </c>
      <c r="M8" s="77">
        <f t="shared" si="17"/>
        <v>411</v>
      </c>
      <c r="N8" s="77">
        <f t="shared" si="18"/>
        <v>798</v>
      </c>
      <c r="P8" s="129" t="s">
        <v>23</v>
      </c>
      <c r="Q8" s="86">
        <v>25</v>
      </c>
      <c r="R8" s="38">
        <v>34</v>
      </c>
      <c r="S8" s="4">
        <f t="shared" si="19"/>
        <v>59</v>
      </c>
      <c r="T8" s="95">
        <v>0</v>
      </c>
      <c r="U8" s="95">
        <v>0</v>
      </c>
      <c r="V8" s="95">
        <v>0</v>
      </c>
      <c r="W8" s="95">
        <v>0</v>
      </c>
      <c r="X8" s="95">
        <v>0</v>
      </c>
      <c r="Y8" s="11">
        <v>0</v>
      </c>
      <c r="Z8" s="6">
        <f t="shared" si="20"/>
        <v>25</v>
      </c>
      <c r="AA8" s="6">
        <f t="shared" si="21"/>
        <v>34</v>
      </c>
      <c r="AB8" s="6">
        <f t="shared" si="22"/>
        <v>59</v>
      </c>
      <c r="AD8" s="129" t="s">
        <v>23</v>
      </c>
      <c r="AE8" s="86">
        <v>21</v>
      </c>
      <c r="AF8" s="38">
        <v>16</v>
      </c>
      <c r="AG8" s="4">
        <f t="shared" si="23"/>
        <v>37</v>
      </c>
      <c r="AH8" s="125">
        <v>0</v>
      </c>
      <c r="AI8" s="125">
        <v>0</v>
      </c>
      <c r="AJ8" s="8">
        <v>0</v>
      </c>
      <c r="AK8" s="125">
        <v>0</v>
      </c>
      <c r="AL8" s="95">
        <v>0</v>
      </c>
      <c r="AM8" s="9">
        <v>0</v>
      </c>
      <c r="AN8" s="6">
        <f t="shared" si="24"/>
        <v>21</v>
      </c>
      <c r="AO8" s="6">
        <f t="shared" si="25"/>
        <v>16</v>
      </c>
      <c r="AP8" s="6">
        <f t="shared" si="26"/>
        <v>37</v>
      </c>
      <c r="AR8" s="129" t="s">
        <v>23</v>
      </c>
      <c r="AS8" s="125">
        <v>97</v>
      </c>
      <c r="AT8" s="95">
        <v>93</v>
      </c>
      <c r="AU8" s="4">
        <f t="shared" si="27"/>
        <v>190</v>
      </c>
      <c r="AV8" s="125">
        <v>0</v>
      </c>
      <c r="AW8" s="95">
        <v>0</v>
      </c>
      <c r="AX8" s="8">
        <v>0</v>
      </c>
      <c r="AY8" s="86">
        <v>0</v>
      </c>
      <c r="AZ8" s="38">
        <v>0</v>
      </c>
      <c r="BA8" s="9">
        <v>0</v>
      </c>
      <c r="BB8" s="6">
        <f t="shared" si="28"/>
        <v>97</v>
      </c>
      <c r="BC8" s="6">
        <f t="shared" si="29"/>
        <v>93</v>
      </c>
      <c r="BD8" s="6">
        <f t="shared" si="30"/>
        <v>190</v>
      </c>
      <c r="BF8" s="30" t="s">
        <v>23</v>
      </c>
      <c r="BG8" s="86">
        <v>45</v>
      </c>
      <c r="BH8" s="38">
        <v>57</v>
      </c>
      <c r="BI8" s="4">
        <f t="shared" si="31"/>
        <v>102</v>
      </c>
      <c r="BJ8" s="125">
        <v>0</v>
      </c>
      <c r="BK8" s="95">
        <v>0</v>
      </c>
      <c r="BL8" s="31">
        <v>0</v>
      </c>
      <c r="BM8" s="125">
        <v>0</v>
      </c>
      <c r="BN8" s="95">
        <v>0</v>
      </c>
      <c r="BO8" s="9">
        <v>0</v>
      </c>
      <c r="BP8" s="6">
        <f t="shared" si="32"/>
        <v>45</v>
      </c>
      <c r="BQ8" s="6">
        <f t="shared" si="33"/>
        <v>57</v>
      </c>
      <c r="BR8" s="6">
        <f t="shared" si="34"/>
        <v>102</v>
      </c>
      <c r="BT8" s="30" t="s">
        <v>23</v>
      </c>
      <c r="BU8" s="86">
        <v>0</v>
      </c>
      <c r="BV8" s="38">
        <v>0</v>
      </c>
      <c r="BW8" s="4">
        <v>0</v>
      </c>
      <c r="BX8" s="86">
        <v>0</v>
      </c>
      <c r="BY8" s="86">
        <v>0</v>
      </c>
      <c r="BZ8" s="5">
        <v>0</v>
      </c>
      <c r="CA8" s="85">
        <v>98</v>
      </c>
      <c r="CB8" s="125">
        <v>110</v>
      </c>
      <c r="CC8" s="5">
        <f t="shared" si="35"/>
        <v>208</v>
      </c>
      <c r="CD8" s="6">
        <f t="shared" si="36"/>
        <v>98</v>
      </c>
      <c r="CE8" s="6">
        <f t="shared" si="37"/>
        <v>110</v>
      </c>
      <c r="CF8" s="6">
        <f t="shared" si="38"/>
        <v>208</v>
      </c>
      <c r="CH8" s="30" t="s">
        <v>23</v>
      </c>
      <c r="CI8" s="86">
        <v>26</v>
      </c>
      <c r="CJ8" s="38">
        <v>26</v>
      </c>
      <c r="CK8" s="4">
        <f t="shared" si="39"/>
        <v>52</v>
      </c>
      <c r="CL8" s="125">
        <v>0</v>
      </c>
      <c r="CM8" s="95">
        <v>0</v>
      </c>
      <c r="CN8" s="31">
        <v>0</v>
      </c>
      <c r="CO8" s="125">
        <v>0</v>
      </c>
      <c r="CP8" s="95">
        <v>0</v>
      </c>
      <c r="CQ8" s="9">
        <v>0</v>
      </c>
      <c r="CR8" s="6">
        <f t="shared" si="40"/>
        <v>26</v>
      </c>
      <c r="CS8" s="6">
        <f t="shared" si="41"/>
        <v>26</v>
      </c>
      <c r="CT8" s="6">
        <f t="shared" si="42"/>
        <v>52</v>
      </c>
      <c r="CV8" s="30" t="s">
        <v>23</v>
      </c>
      <c r="CW8" s="86">
        <v>25</v>
      </c>
      <c r="CX8" s="38">
        <v>27</v>
      </c>
      <c r="CY8" s="4">
        <f t="shared" si="43"/>
        <v>52</v>
      </c>
      <c r="CZ8" s="125">
        <v>0</v>
      </c>
      <c r="DA8" s="95">
        <v>0</v>
      </c>
      <c r="DB8" s="31">
        <v>0</v>
      </c>
      <c r="DC8" s="125">
        <v>0</v>
      </c>
      <c r="DD8" s="95">
        <v>0</v>
      </c>
      <c r="DE8" s="9">
        <v>0</v>
      </c>
      <c r="DF8" s="6">
        <f t="shared" si="44"/>
        <v>25</v>
      </c>
      <c r="DG8" s="6">
        <f t="shared" si="45"/>
        <v>27</v>
      </c>
      <c r="DH8" s="6">
        <f t="shared" si="46"/>
        <v>52</v>
      </c>
      <c r="DJ8" s="30" t="s">
        <v>23</v>
      </c>
      <c r="DK8" s="86">
        <v>50</v>
      </c>
      <c r="DL8" s="38">
        <v>48</v>
      </c>
      <c r="DM8" s="4">
        <f t="shared" si="47"/>
        <v>98</v>
      </c>
      <c r="DN8" s="85">
        <v>0</v>
      </c>
      <c r="DO8" s="125">
        <v>0</v>
      </c>
      <c r="DP8" s="31">
        <v>0</v>
      </c>
      <c r="DQ8" s="125">
        <v>0</v>
      </c>
      <c r="DR8" s="95">
        <v>0</v>
      </c>
      <c r="DS8" s="9">
        <v>0</v>
      </c>
      <c r="DT8" s="6">
        <f t="shared" si="48"/>
        <v>50</v>
      </c>
      <c r="DU8" s="6">
        <f t="shared" si="49"/>
        <v>48</v>
      </c>
      <c r="DV8" s="6">
        <f t="shared" si="50"/>
        <v>98</v>
      </c>
      <c r="DX8" s="30" t="s">
        <v>23</v>
      </c>
      <c r="DY8" s="81">
        <v>0</v>
      </c>
      <c r="DZ8" s="35">
        <v>0</v>
      </c>
      <c r="EA8" s="4">
        <f t="shared" si="51"/>
        <v>0</v>
      </c>
      <c r="EB8" s="125">
        <v>0</v>
      </c>
      <c r="EC8" s="95">
        <v>0</v>
      </c>
      <c r="ED8" s="31">
        <v>0</v>
      </c>
      <c r="EE8" s="125">
        <v>0</v>
      </c>
      <c r="EF8" s="95">
        <v>0</v>
      </c>
      <c r="EG8" s="9">
        <v>0</v>
      </c>
      <c r="EH8" s="6">
        <f t="shared" si="52"/>
        <v>0</v>
      </c>
      <c r="EI8" s="6">
        <f t="shared" si="53"/>
        <v>0</v>
      </c>
      <c r="EJ8" s="6">
        <f t="shared" si="54"/>
        <v>0</v>
      </c>
    </row>
    <row r="9" spans="2:140" ht="21.75" thickBot="1" x14ac:dyDescent="0.25">
      <c r="B9" s="30" t="s">
        <v>24</v>
      </c>
      <c r="C9" s="76">
        <f t="shared" si="10"/>
        <v>149</v>
      </c>
      <c r="D9" s="76">
        <f t="shared" si="11"/>
        <v>122</v>
      </c>
      <c r="E9" s="77">
        <f t="shared" si="12"/>
        <v>271</v>
      </c>
      <c r="F9" s="76">
        <v>0</v>
      </c>
      <c r="G9" s="76">
        <v>0</v>
      </c>
      <c r="H9" s="77">
        <v>0</v>
      </c>
      <c r="I9" s="76">
        <f t="shared" si="13"/>
        <v>63</v>
      </c>
      <c r="J9" s="76">
        <f t="shared" si="14"/>
        <v>56</v>
      </c>
      <c r="K9" s="77">
        <f t="shared" si="15"/>
        <v>119</v>
      </c>
      <c r="L9" s="77">
        <f t="shared" si="16"/>
        <v>212</v>
      </c>
      <c r="M9" s="77">
        <f t="shared" si="17"/>
        <v>178</v>
      </c>
      <c r="N9" s="77">
        <f t="shared" si="18"/>
        <v>390</v>
      </c>
      <c r="P9" s="129" t="s">
        <v>24</v>
      </c>
      <c r="Q9" s="86">
        <v>14</v>
      </c>
      <c r="R9" s="38">
        <v>14</v>
      </c>
      <c r="S9" s="4">
        <f t="shared" si="19"/>
        <v>28</v>
      </c>
      <c r="T9" s="95">
        <v>0</v>
      </c>
      <c r="U9" s="95">
        <v>0</v>
      </c>
      <c r="V9" s="95">
        <v>0</v>
      </c>
      <c r="W9" s="95">
        <v>0</v>
      </c>
      <c r="X9" s="95">
        <v>0</v>
      </c>
      <c r="Y9" s="11">
        <v>0</v>
      </c>
      <c r="Z9" s="6">
        <f t="shared" si="20"/>
        <v>14</v>
      </c>
      <c r="AA9" s="6">
        <f t="shared" si="21"/>
        <v>14</v>
      </c>
      <c r="AB9" s="6">
        <f t="shared" si="22"/>
        <v>28</v>
      </c>
      <c r="AD9" s="129" t="s">
        <v>24</v>
      </c>
      <c r="AE9" s="86">
        <v>8</v>
      </c>
      <c r="AF9" s="38">
        <v>14</v>
      </c>
      <c r="AG9" s="4">
        <f t="shared" si="23"/>
        <v>22</v>
      </c>
      <c r="AH9" s="125">
        <v>0</v>
      </c>
      <c r="AI9" s="125">
        <v>0</v>
      </c>
      <c r="AJ9" s="8">
        <v>0</v>
      </c>
      <c r="AK9" s="125">
        <v>0</v>
      </c>
      <c r="AL9" s="95">
        <v>0</v>
      </c>
      <c r="AM9" s="9">
        <v>0</v>
      </c>
      <c r="AN9" s="6">
        <f t="shared" si="24"/>
        <v>8</v>
      </c>
      <c r="AO9" s="6">
        <f t="shared" si="25"/>
        <v>14</v>
      </c>
      <c r="AP9" s="6">
        <f t="shared" si="26"/>
        <v>22</v>
      </c>
      <c r="AR9" s="129" t="s">
        <v>24</v>
      </c>
      <c r="AS9" s="125">
        <v>58</v>
      </c>
      <c r="AT9" s="95">
        <v>34</v>
      </c>
      <c r="AU9" s="4">
        <f t="shared" si="27"/>
        <v>92</v>
      </c>
      <c r="AV9" s="125">
        <v>0</v>
      </c>
      <c r="AW9" s="95">
        <v>0</v>
      </c>
      <c r="AX9" s="8">
        <v>0</v>
      </c>
      <c r="AY9" s="86">
        <v>0</v>
      </c>
      <c r="AZ9" s="38">
        <v>0</v>
      </c>
      <c r="BA9" s="9">
        <v>0</v>
      </c>
      <c r="BB9" s="6">
        <f t="shared" si="28"/>
        <v>58</v>
      </c>
      <c r="BC9" s="6">
        <f t="shared" si="29"/>
        <v>34</v>
      </c>
      <c r="BD9" s="6">
        <f t="shared" si="30"/>
        <v>92</v>
      </c>
      <c r="BF9" s="30" t="s">
        <v>24</v>
      </c>
      <c r="BG9" s="86">
        <v>21</v>
      </c>
      <c r="BH9" s="38">
        <v>18</v>
      </c>
      <c r="BI9" s="4">
        <f t="shared" si="31"/>
        <v>39</v>
      </c>
      <c r="BJ9" s="125">
        <v>0</v>
      </c>
      <c r="BK9" s="95">
        <v>0</v>
      </c>
      <c r="BL9" s="31">
        <v>0</v>
      </c>
      <c r="BM9" s="125">
        <v>0</v>
      </c>
      <c r="BN9" s="95">
        <v>0</v>
      </c>
      <c r="BO9" s="9">
        <v>0</v>
      </c>
      <c r="BP9" s="6">
        <f t="shared" si="32"/>
        <v>21</v>
      </c>
      <c r="BQ9" s="6">
        <f t="shared" si="33"/>
        <v>18</v>
      </c>
      <c r="BR9" s="6">
        <f t="shared" si="34"/>
        <v>39</v>
      </c>
      <c r="BT9" s="30" t="s">
        <v>24</v>
      </c>
      <c r="BU9" s="86">
        <v>0</v>
      </c>
      <c r="BV9" s="38">
        <v>0</v>
      </c>
      <c r="BW9" s="4">
        <v>0</v>
      </c>
      <c r="BX9" s="86">
        <v>0</v>
      </c>
      <c r="BY9" s="86">
        <v>0</v>
      </c>
      <c r="BZ9" s="5">
        <v>0</v>
      </c>
      <c r="CA9" s="85">
        <v>63</v>
      </c>
      <c r="CB9" s="125">
        <v>56</v>
      </c>
      <c r="CC9" s="5">
        <f t="shared" si="35"/>
        <v>119</v>
      </c>
      <c r="CD9" s="6">
        <f t="shared" si="36"/>
        <v>63</v>
      </c>
      <c r="CE9" s="6">
        <f t="shared" si="37"/>
        <v>56</v>
      </c>
      <c r="CF9" s="6">
        <f t="shared" si="38"/>
        <v>119</v>
      </c>
      <c r="CH9" s="30" t="s">
        <v>24</v>
      </c>
      <c r="CI9" s="86">
        <v>14</v>
      </c>
      <c r="CJ9" s="38">
        <v>14</v>
      </c>
      <c r="CK9" s="4">
        <f t="shared" si="39"/>
        <v>28</v>
      </c>
      <c r="CL9" s="125">
        <v>0</v>
      </c>
      <c r="CM9" s="95">
        <v>0</v>
      </c>
      <c r="CN9" s="31">
        <v>0</v>
      </c>
      <c r="CO9" s="125">
        <v>0</v>
      </c>
      <c r="CP9" s="95">
        <v>0</v>
      </c>
      <c r="CQ9" s="9">
        <v>0</v>
      </c>
      <c r="CR9" s="6">
        <f t="shared" si="40"/>
        <v>14</v>
      </c>
      <c r="CS9" s="6">
        <f t="shared" si="41"/>
        <v>14</v>
      </c>
      <c r="CT9" s="6">
        <f t="shared" si="42"/>
        <v>28</v>
      </c>
      <c r="CV9" s="30" t="s">
        <v>24</v>
      </c>
      <c r="CW9" s="86">
        <v>11</v>
      </c>
      <c r="CX9" s="38">
        <v>9</v>
      </c>
      <c r="CY9" s="4">
        <f t="shared" si="43"/>
        <v>20</v>
      </c>
      <c r="CZ9" s="125">
        <v>0</v>
      </c>
      <c r="DA9" s="95">
        <v>0</v>
      </c>
      <c r="DB9" s="31">
        <v>0</v>
      </c>
      <c r="DC9" s="125">
        <v>0</v>
      </c>
      <c r="DD9" s="95">
        <v>0</v>
      </c>
      <c r="DE9" s="9">
        <v>0</v>
      </c>
      <c r="DF9" s="6">
        <f t="shared" si="44"/>
        <v>11</v>
      </c>
      <c r="DG9" s="6">
        <f t="shared" si="45"/>
        <v>9</v>
      </c>
      <c r="DH9" s="6">
        <f t="shared" si="46"/>
        <v>20</v>
      </c>
      <c r="DJ9" s="30" t="s">
        <v>24</v>
      </c>
      <c r="DK9" s="86">
        <v>23</v>
      </c>
      <c r="DL9" s="38">
        <v>19</v>
      </c>
      <c r="DM9" s="4">
        <f t="shared" si="47"/>
        <v>42</v>
      </c>
      <c r="DN9" s="85">
        <v>0</v>
      </c>
      <c r="DO9" s="125">
        <v>0</v>
      </c>
      <c r="DP9" s="31">
        <v>0</v>
      </c>
      <c r="DQ9" s="125">
        <v>0</v>
      </c>
      <c r="DR9" s="95">
        <v>0</v>
      </c>
      <c r="DS9" s="9">
        <v>0</v>
      </c>
      <c r="DT9" s="6">
        <f t="shared" si="48"/>
        <v>23</v>
      </c>
      <c r="DU9" s="6">
        <f t="shared" si="49"/>
        <v>19</v>
      </c>
      <c r="DV9" s="6">
        <f t="shared" si="50"/>
        <v>42</v>
      </c>
      <c r="DX9" s="30" t="s">
        <v>24</v>
      </c>
      <c r="DY9" s="81">
        <v>0</v>
      </c>
      <c r="DZ9" s="35">
        <v>0</v>
      </c>
      <c r="EA9" s="4">
        <f t="shared" si="51"/>
        <v>0</v>
      </c>
      <c r="EB9" s="125">
        <v>0</v>
      </c>
      <c r="EC9" s="95">
        <v>0</v>
      </c>
      <c r="ED9" s="31">
        <v>0</v>
      </c>
      <c r="EE9" s="125">
        <v>0</v>
      </c>
      <c r="EF9" s="95">
        <v>0</v>
      </c>
      <c r="EG9" s="9">
        <v>0</v>
      </c>
      <c r="EH9" s="6">
        <f t="shared" si="52"/>
        <v>0</v>
      </c>
      <c r="EI9" s="6">
        <f t="shared" si="53"/>
        <v>0</v>
      </c>
      <c r="EJ9" s="6">
        <f t="shared" si="54"/>
        <v>0</v>
      </c>
    </row>
    <row r="10" spans="2:140" ht="21.75" thickBot="1" x14ac:dyDescent="0.25">
      <c r="B10" s="30" t="s">
        <v>25</v>
      </c>
      <c r="C10" s="76">
        <f t="shared" si="10"/>
        <v>200</v>
      </c>
      <c r="D10" s="76">
        <f t="shared" si="11"/>
        <v>210</v>
      </c>
      <c r="E10" s="77">
        <f t="shared" si="12"/>
        <v>410</v>
      </c>
      <c r="F10" s="76">
        <v>0</v>
      </c>
      <c r="G10" s="76">
        <v>0</v>
      </c>
      <c r="H10" s="77">
        <v>0</v>
      </c>
      <c r="I10" s="76">
        <f t="shared" si="13"/>
        <v>60</v>
      </c>
      <c r="J10" s="76">
        <f t="shared" si="14"/>
        <v>64</v>
      </c>
      <c r="K10" s="77">
        <f t="shared" si="15"/>
        <v>124</v>
      </c>
      <c r="L10" s="77">
        <f t="shared" si="16"/>
        <v>260</v>
      </c>
      <c r="M10" s="77">
        <f t="shared" si="17"/>
        <v>274</v>
      </c>
      <c r="N10" s="77">
        <f t="shared" si="18"/>
        <v>534</v>
      </c>
      <c r="P10" s="129" t="s">
        <v>25</v>
      </c>
      <c r="Q10" s="86">
        <v>14</v>
      </c>
      <c r="R10" s="38">
        <v>20</v>
      </c>
      <c r="S10" s="4">
        <f t="shared" si="19"/>
        <v>34</v>
      </c>
      <c r="T10" s="95">
        <v>0</v>
      </c>
      <c r="U10" s="95">
        <v>0</v>
      </c>
      <c r="V10" s="95">
        <v>0</v>
      </c>
      <c r="W10" s="95">
        <v>0</v>
      </c>
      <c r="X10" s="95">
        <v>0</v>
      </c>
      <c r="Y10" s="11">
        <v>0</v>
      </c>
      <c r="Z10" s="6">
        <f t="shared" si="20"/>
        <v>14</v>
      </c>
      <c r="AA10" s="6">
        <f t="shared" si="21"/>
        <v>20</v>
      </c>
      <c r="AB10" s="6">
        <f t="shared" si="22"/>
        <v>34</v>
      </c>
      <c r="AD10" s="129" t="s">
        <v>25</v>
      </c>
      <c r="AE10" s="86">
        <v>12</v>
      </c>
      <c r="AF10" s="38">
        <v>11</v>
      </c>
      <c r="AG10" s="4">
        <f t="shared" si="23"/>
        <v>23</v>
      </c>
      <c r="AH10" s="125">
        <v>0</v>
      </c>
      <c r="AI10" s="125">
        <v>0</v>
      </c>
      <c r="AJ10" s="8">
        <v>0</v>
      </c>
      <c r="AK10" s="125">
        <v>0</v>
      </c>
      <c r="AL10" s="95">
        <v>0</v>
      </c>
      <c r="AM10" s="9">
        <v>0</v>
      </c>
      <c r="AN10" s="6">
        <f t="shared" si="24"/>
        <v>12</v>
      </c>
      <c r="AO10" s="6">
        <f t="shared" si="25"/>
        <v>11</v>
      </c>
      <c r="AP10" s="6">
        <f t="shared" si="26"/>
        <v>23</v>
      </c>
      <c r="AR10" s="129" t="s">
        <v>25</v>
      </c>
      <c r="AS10" s="125">
        <v>64</v>
      </c>
      <c r="AT10" s="95">
        <v>50</v>
      </c>
      <c r="AU10" s="4">
        <f t="shared" si="27"/>
        <v>114</v>
      </c>
      <c r="AV10" s="125">
        <v>0</v>
      </c>
      <c r="AW10" s="95">
        <v>0</v>
      </c>
      <c r="AX10" s="8">
        <v>0</v>
      </c>
      <c r="AY10" s="86">
        <v>0</v>
      </c>
      <c r="AZ10" s="38">
        <v>0</v>
      </c>
      <c r="BA10" s="9">
        <v>0</v>
      </c>
      <c r="BB10" s="6">
        <f t="shared" si="28"/>
        <v>64</v>
      </c>
      <c r="BC10" s="6">
        <f t="shared" si="29"/>
        <v>50</v>
      </c>
      <c r="BD10" s="6">
        <f t="shared" si="30"/>
        <v>114</v>
      </c>
      <c r="BF10" s="30" t="s">
        <v>25</v>
      </c>
      <c r="BG10" s="86">
        <v>40</v>
      </c>
      <c r="BH10" s="38">
        <v>39</v>
      </c>
      <c r="BI10" s="4">
        <f t="shared" si="31"/>
        <v>79</v>
      </c>
      <c r="BJ10" s="125">
        <v>0</v>
      </c>
      <c r="BK10" s="95">
        <v>0</v>
      </c>
      <c r="BL10" s="31">
        <v>0</v>
      </c>
      <c r="BM10" s="125">
        <v>0</v>
      </c>
      <c r="BN10" s="95">
        <v>0</v>
      </c>
      <c r="BO10" s="9">
        <v>0</v>
      </c>
      <c r="BP10" s="6">
        <f t="shared" si="32"/>
        <v>40</v>
      </c>
      <c r="BQ10" s="6">
        <f t="shared" si="33"/>
        <v>39</v>
      </c>
      <c r="BR10" s="6">
        <f t="shared" si="34"/>
        <v>79</v>
      </c>
      <c r="BT10" s="30" t="s">
        <v>25</v>
      </c>
      <c r="BU10" s="86">
        <v>0</v>
      </c>
      <c r="BV10" s="38">
        <v>0</v>
      </c>
      <c r="BW10" s="4">
        <v>0</v>
      </c>
      <c r="BX10" s="86">
        <v>0</v>
      </c>
      <c r="BY10" s="86">
        <v>0</v>
      </c>
      <c r="BZ10" s="5">
        <v>0</v>
      </c>
      <c r="CA10" s="85">
        <v>60</v>
      </c>
      <c r="CB10" s="125">
        <v>64</v>
      </c>
      <c r="CC10" s="5">
        <f t="shared" si="35"/>
        <v>124</v>
      </c>
      <c r="CD10" s="6">
        <f t="shared" si="36"/>
        <v>60</v>
      </c>
      <c r="CE10" s="6">
        <f t="shared" si="37"/>
        <v>64</v>
      </c>
      <c r="CF10" s="6">
        <f t="shared" si="38"/>
        <v>124</v>
      </c>
      <c r="CH10" s="30" t="s">
        <v>25</v>
      </c>
      <c r="CI10" s="86">
        <v>11</v>
      </c>
      <c r="CJ10" s="38">
        <v>24</v>
      </c>
      <c r="CK10" s="4">
        <f t="shared" si="39"/>
        <v>35</v>
      </c>
      <c r="CL10" s="125">
        <v>0</v>
      </c>
      <c r="CM10" s="95">
        <v>0</v>
      </c>
      <c r="CN10" s="31">
        <v>0</v>
      </c>
      <c r="CO10" s="125">
        <v>0</v>
      </c>
      <c r="CP10" s="95">
        <v>0</v>
      </c>
      <c r="CQ10" s="9">
        <v>0</v>
      </c>
      <c r="CR10" s="6">
        <f t="shared" si="40"/>
        <v>11</v>
      </c>
      <c r="CS10" s="6">
        <f t="shared" si="41"/>
        <v>24</v>
      </c>
      <c r="CT10" s="6">
        <f t="shared" si="42"/>
        <v>35</v>
      </c>
      <c r="CV10" s="30" t="s">
        <v>25</v>
      </c>
      <c r="CW10" s="86">
        <v>19</v>
      </c>
      <c r="CX10" s="38">
        <v>19</v>
      </c>
      <c r="CY10" s="4">
        <f t="shared" si="43"/>
        <v>38</v>
      </c>
      <c r="CZ10" s="125">
        <v>0</v>
      </c>
      <c r="DA10" s="95">
        <v>0</v>
      </c>
      <c r="DB10" s="31">
        <v>0</v>
      </c>
      <c r="DC10" s="125">
        <v>0</v>
      </c>
      <c r="DD10" s="95">
        <v>0</v>
      </c>
      <c r="DE10" s="9">
        <v>0</v>
      </c>
      <c r="DF10" s="6">
        <f t="shared" si="44"/>
        <v>19</v>
      </c>
      <c r="DG10" s="6">
        <f t="shared" si="45"/>
        <v>19</v>
      </c>
      <c r="DH10" s="6">
        <f t="shared" si="46"/>
        <v>38</v>
      </c>
      <c r="DJ10" s="30" t="s">
        <v>25</v>
      </c>
      <c r="DK10" s="86">
        <v>40</v>
      </c>
      <c r="DL10" s="38">
        <v>47</v>
      </c>
      <c r="DM10" s="4">
        <f t="shared" si="47"/>
        <v>87</v>
      </c>
      <c r="DN10" s="85">
        <v>0</v>
      </c>
      <c r="DO10" s="125">
        <v>0</v>
      </c>
      <c r="DP10" s="31">
        <v>0</v>
      </c>
      <c r="DQ10" s="125">
        <v>0</v>
      </c>
      <c r="DR10" s="95">
        <v>0</v>
      </c>
      <c r="DS10" s="9">
        <v>0</v>
      </c>
      <c r="DT10" s="6">
        <f t="shared" si="48"/>
        <v>40</v>
      </c>
      <c r="DU10" s="6">
        <f t="shared" si="49"/>
        <v>47</v>
      </c>
      <c r="DV10" s="6">
        <f t="shared" si="50"/>
        <v>87</v>
      </c>
      <c r="DX10" s="30" t="s">
        <v>25</v>
      </c>
      <c r="DY10" s="81">
        <v>0</v>
      </c>
      <c r="DZ10" s="35">
        <v>0</v>
      </c>
      <c r="EA10" s="4">
        <f t="shared" si="51"/>
        <v>0</v>
      </c>
      <c r="EB10" s="125">
        <v>0</v>
      </c>
      <c r="EC10" s="95">
        <v>0</v>
      </c>
      <c r="ED10" s="31">
        <v>0</v>
      </c>
      <c r="EE10" s="125">
        <v>0</v>
      </c>
      <c r="EF10" s="95">
        <v>0</v>
      </c>
      <c r="EG10" s="9">
        <v>0</v>
      </c>
      <c r="EH10" s="6">
        <f t="shared" si="52"/>
        <v>0</v>
      </c>
      <c r="EI10" s="6">
        <f t="shared" si="53"/>
        <v>0</v>
      </c>
      <c r="EJ10" s="6">
        <f t="shared" si="54"/>
        <v>0</v>
      </c>
    </row>
    <row r="11" spans="2:140" ht="21.75" thickBot="1" x14ac:dyDescent="0.25">
      <c r="B11" s="30" t="s">
        <v>26</v>
      </c>
      <c r="C11" s="76">
        <f t="shared" si="10"/>
        <v>280</v>
      </c>
      <c r="D11" s="76">
        <f t="shared" si="11"/>
        <v>260</v>
      </c>
      <c r="E11" s="77">
        <f t="shared" si="12"/>
        <v>540</v>
      </c>
      <c r="F11" s="76">
        <v>0</v>
      </c>
      <c r="G11" s="76">
        <v>0</v>
      </c>
      <c r="H11" s="77">
        <v>0</v>
      </c>
      <c r="I11" s="76">
        <f t="shared" si="13"/>
        <v>114</v>
      </c>
      <c r="J11" s="76">
        <f t="shared" si="14"/>
        <v>93</v>
      </c>
      <c r="K11" s="77">
        <f t="shared" si="15"/>
        <v>207</v>
      </c>
      <c r="L11" s="77">
        <f t="shared" si="16"/>
        <v>394</v>
      </c>
      <c r="M11" s="77">
        <f t="shared" si="17"/>
        <v>353</v>
      </c>
      <c r="N11" s="77">
        <f t="shared" si="18"/>
        <v>747</v>
      </c>
      <c r="P11" s="129" t="s">
        <v>26</v>
      </c>
      <c r="Q11" s="86">
        <v>16</v>
      </c>
      <c r="R11" s="38">
        <v>16</v>
      </c>
      <c r="S11" s="4">
        <f t="shared" si="19"/>
        <v>32</v>
      </c>
      <c r="T11" s="95">
        <v>0</v>
      </c>
      <c r="U11" s="95">
        <v>0</v>
      </c>
      <c r="V11" s="95">
        <v>0</v>
      </c>
      <c r="W11" s="95">
        <v>0</v>
      </c>
      <c r="X11" s="95">
        <v>0</v>
      </c>
      <c r="Y11" s="11">
        <v>0</v>
      </c>
      <c r="Z11" s="6">
        <f t="shared" si="20"/>
        <v>16</v>
      </c>
      <c r="AA11" s="6">
        <f t="shared" si="21"/>
        <v>16</v>
      </c>
      <c r="AB11" s="6">
        <f t="shared" si="22"/>
        <v>32</v>
      </c>
      <c r="AD11" s="129" t="s">
        <v>26</v>
      </c>
      <c r="AE11" s="86">
        <v>18</v>
      </c>
      <c r="AF11" s="38">
        <v>17</v>
      </c>
      <c r="AG11" s="4">
        <f t="shared" si="23"/>
        <v>35</v>
      </c>
      <c r="AH11" s="125">
        <v>0</v>
      </c>
      <c r="AI11" s="125">
        <v>0</v>
      </c>
      <c r="AJ11" s="8">
        <v>0</v>
      </c>
      <c r="AK11" s="125">
        <v>0</v>
      </c>
      <c r="AL11" s="95">
        <v>0</v>
      </c>
      <c r="AM11" s="8">
        <v>0</v>
      </c>
      <c r="AN11" s="6">
        <f t="shared" si="24"/>
        <v>18</v>
      </c>
      <c r="AO11" s="6">
        <f t="shared" si="25"/>
        <v>17</v>
      </c>
      <c r="AP11" s="6">
        <f t="shared" si="26"/>
        <v>35</v>
      </c>
      <c r="AR11" s="129" t="s">
        <v>26</v>
      </c>
      <c r="AS11" s="125">
        <v>99</v>
      </c>
      <c r="AT11" s="95">
        <v>95</v>
      </c>
      <c r="AU11" s="4">
        <f t="shared" si="27"/>
        <v>194</v>
      </c>
      <c r="AV11" s="125">
        <v>0</v>
      </c>
      <c r="AW11" s="95">
        <v>0</v>
      </c>
      <c r="AX11" s="8">
        <v>0</v>
      </c>
      <c r="AY11" s="86">
        <v>0</v>
      </c>
      <c r="AZ11" s="38">
        <v>0</v>
      </c>
      <c r="BA11" s="8">
        <v>0</v>
      </c>
      <c r="BB11" s="6">
        <f t="shared" si="28"/>
        <v>99</v>
      </c>
      <c r="BC11" s="6">
        <f t="shared" si="29"/>
        <v>95</v>
      </c>
      <c r="BD11" s="6">
        <f t="shared" si="30"/>
        <v>194</v>
      </c>
      <c r="BF11" s="30" t="s">
        <v>26</v>
      </c>
      <c r="BG11" s="86">
        <v>50</v>
      </c>
      <c r="BH11" s="38">
        <v>47</v>
      </c>
      <c r="BI11" s="4">
        <f t="shared" si="31"/>
        <v>97</v>
      </c>
      <c r="BJ11" s="125">
        <v>0</v>
      </c>
      <c r="BK11" s="95">
        <v>0</v>
      </c>
      <c r="BL11" s="31">
        <v>0</v>
      </c>
      <c r="BM11" s="125">
        <v>0</v>
      </c>
      <c r="BN11" s="95">
        <v>0</v>
      </c>
      <c r="BO11" s="8">
        <v>0</v>
      </c>
      <c r="BP11" s="6">
        <f t="shared" si="32"/>
        <v>50</v>
      </c>
      <c r="BQ11" s="6">
        <f t="shared" si="33"/>
        <v>47</v>
      </c>
      <c r="BR11" s="6">
        <f t="shared" si="34"/>
        <v>97</v>
      </c>
      <c r="BT11" s="30" t="s">
        <v>26</v>
      </c>
      <c r="BU11" s="86">
        <v>0</v>
      </c>
      <c r="BV11" s="38">
        <v>0</v>
      </c>
      <c r="BW11" s="4">
        <v>0</v>
      </c>
      <c r="BX11" s="86">
        <v>0</v>
      </c>
      <c r="BY11" s="86">
        <v>0</v>
      </c>
      <c r="BZ11" s="5">
        <v>0</v>
      </c>
      <c r="CA11" s="85">
        <v>114</v>
      </c>
      <c r="CB11" s="125">
        <v>93</v>
      </c>
      <c r="CC11" s="5">
        <f t="shared" si="35"/>
        <v>207</v>
      </c>
      <c r="CD11" s="6">
        <f t="shared" si="36"/>
        <v>114</v>
      </c>
      <c r="CE11" s="6">
        <f t="shared" si="37"/>
        <v>93</v>
      </c>
      <c r="CF11" s="6">
        <f t="shared" si="38"/>
        <v>207</v>
      </c>
      <c r="CH11" s="30" t="s">
        <v>26</v>
      </c>
      <c r="CI11" s="86">
        <v>17</v>
      </c>
      <c r="CJ11" s="38">
        <v>23</v>
      </c>
      <c r="CK11" s="4">
        <f t="shared" si="39"/>
        <v>40</v>
      </c>
      <c r="CL11" s="125">
        <v>0</v>
      </c>
      <c r="CM11" s="95">
        <v>0</v>
      </c>
      <c r="CN11" s="31">
        <v>0</v>
      </c>
      <c r="CO11" s="125">
        <v>0</v>
      </c>
      <c r="CP11" s="95">
        <v>0</v>
      </c>
      <c r="CQ11" s="8">
        <v>0</v>
      </c>
      <c r="CR11" s="6">
        <f t="shared" si="40"/>
        <v>17</v>
      </c>
      <c r="CS11" s="6">
        <f t="shared" si="41"/>
        <v>23</v>
      </c>
      <c r="CT11" s="6">
        <f t="shared" si="42"/>
        <v>40</v>
      </c>
      <c r="CV11" s="30" t="s">
        <v>26</v>
      </c>
      <c r="CW11" s="86">
        <v>26</v>
      </c>
      <c r="CX11" s="38">
        <v>22</v>
      </c>
      <c r="CY11" s="4">
        <f t="shared" si="43"/>
        <v>48</v>
      </c>
      <c r="CZ11" s="125">
        <v>0</v>
      </c>
      <c r="DA11" s="95">
        <v>0</v>
      </c>
      <c r="DB11" s="31">
        <v>0</v>
      </c>
      <c r="DC11" s="125">
        <v>0</v>
      </c>
      <c r="DD11" s="95">
        <v>0</v>
      </c>
      <c r="DE11" s="8">
        <v>0</v>
      </c>
      <c r="DF11" s="6">
        <f t="shared" si="44"/>
        <v>26</v>
      </c>
      <c r="DG11" s="6">
        <f t="shared" si="45"/>
        <v>22</v>
      </c>
      <c r="DH11" s="6">
        <f t="shared" si="46"/>
        <v>48</v>
      </c>
      <c r="DJ11" s="30" t="s">
        <v>26</v>
      </c>
      <c r="DK11" s="86">
        <v>54</v>
      </c>
      <c r="DL11" s="38">
        <v>40</v>
      </c>
      <c r="DM11" s="4">
        <f t="shared" si="47"/>
        <v>94</v>
      </c>
      <c r="DN11" s="85">
        <v>0</v>
      </c>
      <c r="DO11" s="125">
        <v>0</v>
      </c>
      <c r="DP11" s="31">
        <v>0</v>
      </c>
      <c r="DQ11" s="125">
        <v>0</v>
      </c>
      <c r="DR11" s="95">
        <v>0</v>
      </c>
      <c r="DS11" s="8">
        <v>0</v>
      </c>
      <c r="DT11" s="6">
        <f t="shared" si="48"/>
        <v>54</v>
      </c>
      <c r="DU11" s="6">
        <f t="shared" si="49"/>
        <v>40</v>
      </c>
      <c r="DV11" s="6">
        <f t="shared" si="50"/>
        <v>94</v>
      </c>
      <c r="DX11" s="30" t="s">
        <v>26</v>
      </c>
      <c r="DY11" s="81">
        <v>0</v>
      </c>
      <c r="DZ11" s="35">
        <v>0</v>
      </c>
      <c r="EA11" s="4">
        <f t="shared" si="51"/>
        <v>0</v>
      </c>
      <c r="EB11" s="125">
        <v>0</v>
      </c>
      <c r="EC11" s="95">
        <v>0</v>
      </c>
      <c r="ED11" s="31">
        <v>0</v>
      </c>
      <c r="EE11" s="125">
        <v>0</v>
      </c>
      <c r="EF11" s="95">
        <v>0</v>
      </c>
      <c r="EG11" s="8">
        <v>0</v>
      </c>
      <c r="EH11" s="6">
        <f t="shared" si="52"/>
        <v>0</v>
      </c>
      <c r="EI11" s="6">
        <f t="shared" si="53"/>
        <v>0</v>
      </c>
      <c r="EJ11" s="6">
        <f t="shared" si="54"/>
        <v>0</v>
      </c>
    </row>
    <row r="12" spans="2:140" ht="21.75" thickBot="1" x14ac:dyDescent="0.25">
      <c r="B12" s="30" t="s">
        <v>27</v>
      </c>
      <c r="C12" s="76">
        <f t="shared" si="10"/>
        <v>194</v>
      </c>
      <c r="D12" s="76">
        <f t="shared" si="11"/>
        <v>172</v>
      </c>
      <c r="E12" s="77">
        <f t="shared" si="12"/>
        <v>366</v>
      </c>
      <c r="F12" s="76">
        <v>0</v>
      </c>
      <c r="G12" s="76">
        <v>0</v>
      </c>
      <c r="H12" s="77">
        <v>0</v>
      </c>
      <c r="I12" s="76">
        <f t="shared" si="13"/>
        <v>56</v>
      </c>
      <c r="J12" s="76">
        <f t="shared" si="14"/>
        <v>59</v>
      </c>
      <c r="K12" s="77">
        <f t="shared" si="15"/>
        <v>115</v>
      </c>
      <c r="L12" s="77">
        <f t="shared" si="16"/>
        <v>250</v>
      </c>
      <c r="M12" s="77">
        <f t="shared" si="17"/>
        <v>231</v>
      </c>
      <c r="N12" s="77">
        <f t="shared" si="18"/>
        <v>481</v>
      </c>
      <c r="P12" s="129" t="s">
        <v>27</v>
      </c>
      <c r="Q12" s="86">
        <v>10</v>
      </c>
      <c r="R12" s="38">
        <v>11</v>
      </c>
      <c r="S12" s="4">
        <f t="shared" si="19"/>
        <v>21</v>
      </c>
      <c r="T12" s="95">
        <v>0</v>
      </c>
      <c r="U12" s="95">
        <v>0</v>
      </c>
      <c r="V12" s="95">
        <v>0</v>
      </c>
      <c r="W12" s="95">
        <v>0</v>
      </c>
      <c r="X12" s="95">
        <v>0</v>
      </c>
      <c r="Y12" s="11">
        <v>0</v>
      </c>
      <c r="Z12" s="6">
        <f t="shared" si="20"/>
        <v>10</v>
      </c>
      <c r="AA12" s="6">
        <f t="shared" si="21"/>
        <v>11</v>
      </c>
      <c r="AB12" s="6">
        <f t="shared" si="22"/>
        <v>21</v>
      </c>
      <c r="AD12" s="129" t="s">
        <v>27</v>
      </c>
      <c r="AE12" s="86">
        <v>13</v>
      </c>
      <c r="AF12" s="38">
        <v>10</v>
      </c>
      <c r="AG12" s="4">
        <f t="shared" si="23"/>
        <v>23</v>
      </c>
      <c r="AH12" s="125">
        <v>0</v>
      </c>
      <c r="AI12" s="125">
        <v>0</v>
      </c>
      <c r="AJ12" s="8">
        <v>0</v>
      </c>
      <c r="AK12" s="125">
        <v>0</v>
      </c>
      <c r="AL12" s="95">
        <v>0</v>
      </c>
      <c r="AM12" s="8">
        <v>0</v>
      </c>
      <c r="AN12" s="6">
        <f t="shared" si="24"/>
        <v>13</v>
      </c>
      <c r="AO12" s="6">
        <f t="shared" si="25"/>
        <v>10</v>
      </c>
      <c r="AP12" s="6">
        <f t="shared" si="26"/>
        <v>23</v>
      </c>
      <c r="AR12" s="129" t="s">
        <v>27</v>
      </c>
      <c r="AS12" s="125">
        <v>76</v>
      </c>
      <c r="AT12" s="95">
        <v>45</v>
      </c>
      <c r="AU12" s="4">
        <f t="shared" si="27"/>
        <v>121</v>
      </c>
      <c r="AV12" s="125">
        <v>0</v>
      </c>
      <c r="AW12" s="95">
        <v>0</v>
      </c>
      <c r="AX12" s="8">
        <v>0</v>
      </c>
      <c r="AY12" s="86">
        <v>0</v>
      </c>
      <c r="AZ12" s="38">
        <v>0</v>
      </c>
      <c r="BA12" s="8">
        <v>0</v>
      </c>
      <c r="BB12" s="6">
        <f t="shared" si="28"/>
        <v>76</v>
      </c>
      <c r="BC12" s="6">
        <f t="shared" si="29"/>
        <v>45</v>
      </c>
      <c r="BD12" s="6">
        <f t="shared" si="30"/>
        <v>121</v>
      </c>
      <c r="BF12" s="30" t="s">
        <v>27</v>
      </c>
      <c r="BG12" s="86">
        <v>20</v>
      </c>
      <c r="BH12" s="38">
        <v>33</v>
      </c>
      <c r="BI12" s="4">
        <f t="shared" si="31"/>
        <v>53</v>
      </c>
      <c r="BJ12" s="125">
        <v>0</v>
      </c>
      <c r="BK12" s="95">
        <v>0</v>
      </c>
      <c r="BL12" s="31">
        <v>0</v>
      </c>
      <c r="BM12" s="125">
        <v>0</v>
      </c>
      <c r="BN12" s="95">
        <v>0</v>
      </c>
      <c r="BO12" s="8">
        <v>0</v>
      </c>
      <c r="BP12" s="6">
        <f t="shared" si="32"/>
        <v>20</v>
      </c>
      <c r="BQ12" s="6">
        <f t="shared" si="33"/>
        <v>33</v>
      </c>
      <c r="BR12" s="6">
        <f t="shared" si="34"/>
        <v>53</v>
      </c>
      <c r="BT12" s="30" t="s">
        <v>27</v>
      </c>
      <c r="BU12" s="86">
        <v>0</v>
      </c>
      <c r="BV12" s="38">
        <v>0</v>
      </c>
      <c r="BW12" s="4">
        <v>0</v>
      </c>
      <c r="BX12" s="86">
        <v>0</v>
      </c>
      <c r="BY12" s="86">
        <v>0</v>
      </c>
      <c r="BZ12" s="5">
        <v>0</v>
      </c>
      <c r="CA12" s="85">
        <v>56</v>
      </c>
      <c r="CB12" s="125">
        <v>59</v>
      </c>
      <c r="CC12" s="5">
        <f t="shared" si="35"/>
        <v>115</v>
      </c>
      <c r="CD12" s="6">
        <f t="shared" si="36"/>
        <v>56</v>
      </c>
      <c r="CE12" s="6">
        <f t="shared" si="37"/>
        <v>59</v>
      </c>
      <c r="CF12" s="6">
        <f t="shared" si="38"/>
        <v>115</v>
      </c>
      <c r="CH12" s="30" t="s">
        <v>27</v>
      </c>
      <c r="CI12" s="86">
        <v>12</v>
      </c>
      <c r="CJ12" s="38">
        <v>10</v>
      </c>
      <c r="CK12" s="4">
        <f t="shared" si="39"/>
        <v>22</v>
      </c>
      <c r="CL12" s="125">
        <v>0</v>
      </c>
      <c r="CM12" s="95">
        <v>0</v>
      </c>
      <c r="CN12" s="31">
        <v>0</v>
      </c>
      <c r="CO12" s="125">
        <v>0</v>
      </c>
      <c r="CP12" s="95">
        <v>0</v>
      </c>
      <c r="CQ12" s="8">
        <v>0</v>
      </c>
      <c r="CR12" s="6">
        <f t="shared" si="40"/>
        <v>12</v>
      </c>
      <c r="CS12" s="6">
        <f t="shared" si="41"/>
        <v>10</v>
      </c>
      <c r="CT12" s="6">
        <f t="shared" si="42"/>
        <v>22</v>
      </c>
      <c r="CV12" s="30" t="s">
        <v>27</v>
      </c>
      <c r="CW12" s="86">
        <v>16</v>
      </c>
      <c r="CX12" s="38">
        <v>11</v>
      </c>
      <c r="CY12" s="4">
        <f t="shared" si="43"/>
        <v>27</v>
      </c>
      <c r="CZ12" s="125">
        <v>0</v>
      </c>
      <c r="DA12" s="95">
        <v>0</v>
      </c>
      <c r="DB12" s="31">
        <v>0</v>
      </c>
      <c r="DC12" s="125">
        <v>0</v>
      </c>
      <c r="DD12" s="95">
        <v>0</v>
      </c>
      <c r="DE12" s="8">
        <v>0</v>
      </c>
      <c r="DF12" s="6">
        <f t="shared" si="44"/>
        <v>16</v>
      </c>
      <c r="DG12" s="6">
        <f t="shared" si="45"/>
        <v>11</v>
      </c>
      <c r="DH12" s="6">
        <f t="shared" si="46"/>
        <v>27</v>
      </c>
      <c r="DJ12" s="30" t="s">
        <v>27</v>
      </c>
      <c r="DK12" s="86">
        <v>47</v>
      </c>
      <c r="DL12" s="38">
        <v>52</v>
      </c>
      <c r="DM12" s="4">
        <f t="shared" si="47"/>
        <v>99</v>
      </c>
      <c r="DN12" s="85">
        <v>0</v>
      </c>
      <c r="DO12" s="125">
        <v>0</v>
      </c>
      <c r="DP12" s="31">
        <v>0</v>
      </c>
      <c r="DQ12" s="125">
        <v>0</v>
      </c>
      <c r="DR12" s="95">
        <v>0</v>
      </c>
      <c r="DS12" s="8">
        <v>0</v>
      </c>
      <c r="DT12" s="6">
        <f t="shared" si="48"/>
        <v>47</v>
      </c>
      <c r="DU12" s="6">
        <f t="shared" si="49"/>
        <v>52</v>
      </c>
      <c r="DV12" s="6">
        <f t="shared" si="50"/>
        <v>99</v>
      </c>
      <c r="DX12" s="30" t="s">
        <v>27</v>
      </c>
      <c r="DY12" s="81">
        <v>0</v>
      </c>
      <c r="DZ12" s="35">
        <v>0</v>
      </c>
      <c r="EA12" s="4">
        <f t="shared" si="51"/>
        <v>0</v>
      </c>
      <c r="EB12" s="125">
        <v>0</v>
      </c>
      <c r="EC12" s="95">
        <v>0</v>
      </c>
      <c r="ED12" s="31">
        <v>0</v>
      </c>
      <c r="EE12" s="125">
        <v>0</v>
      </c>
      <c r="EF12" s="95">
        <v>0</v>
      </c>
      <c r="EG12" s="8">
        <v>0</v>
      </c>
      <c r="EH12" s="6">
        <f t="shared" si="52"/>
        <v>0</v>
      </c>
      <c r="EI12" s="6">
        <f t="shared" si="53"/>
        <v>0</v>
      </c>
      <c r="EJ12" s="6">
        <f t="shared" si="54"/>
        <v>0</v>
      </c>
    </row>
    <row r="13" spans="2:140" ht="21.75" thickBot="1" x14ac:dyDescent="0.25">
      <c r="B13" s="30" t="s">
        <v>28</v>
      </c>
      <c r="C13" s="76">
        <f t="shared" si="10"/>
        <v>137</v>
      </c>
      <c r="D13" s="76">
        <f t="shared" si="11"/>
        <v>144</v>
      </c>
      <c r="E13" s="77">
        <f t="shared" si="12"/>
        <v>281</v>
      </c>
      <c r="F13" s="76">
        <v>0</v>
      </c>
      <c r="G13" s="76">
        <v>0</v>
      </c>
      <c r="H13" s="77">
        <v>0</v>
      </c>
      <c r="I13" s="76">
        <f t="shared" si="13"/>
        <v>80</v>
      </c>
      <c r="J13" s="76">
        <f t="shared" si="14"/>
        <v>64</v>
      </c>
      <c r="K13" s="77">
        <f t="shared" si="15"/>
        <v>144</v>
      </c>
      <c r="L13" s="77">
        <f t="shared" si="16"/>
        <v>217</v>
      </c>
      <c r="M13" s="77">
        <f t="shared" si="17"/>
        <v>208</v>
      </c>
      <c r="N13" s="77">
        <f t="shared" si="18"/>
        <v>425</v>
      </c>
      <c r="P13" s="129" t="s">
        <v>28</v>
      </c>
      <c r="Q13" s="86">
        <v>11</v>
      </c>
      <c r="R13" s="38">
        <v>12</v>
      </c>
      <c r="S13" s="4">
        <f t="shared" si="19"/>
        <v>23</v>
      </c>
      <c r="T13" s="95">
        <v>0</v>
      </c>
      <c r="U13" s="95">
        <v>0</v>
      </c>
      <c r="V13" s="95">
        <v>0</v>
      </c>
      <c r="W13" s="95">
        <v>0</v>
      </c>
      <c r="X13" s="95">
        <v>0</v>
      </c>
      <c r="Y13" s="11">
        <v>0</v>
      </c>
      <c r="Z13" s="6">
        <f t="shared" si="20"/>
        <v>11</v>
      </c>
      <c r="AA13" s="6">
        <f t="shared" si="21"/>
        <v>12</v>
      </c>
      <c r="AB13" s="6">
        <f t="shared" si="22"/>
        <v>23</v>
      </c>
      <c r="AD13" s="129" t="s">
        <v>28</v>
      </c>
      <c r="AE13" s="86">
        <v>9</v>
      </c>
      <c r="AF13" s="38">
        <v>11</v>
      </c>
      <c r="AG13" s="4">
        <f t="shared" si="23"/>
        <v>20</v>
      </c>
      <c r="AH13" s="125">
        <v>0</v>
      </c>
      <c r="AI13" s="125">
        <v>0</v>
      </c>
      <c r="AJ13" s="8">
        <v>0</v>
      </c>
      <c r="AK13" s="125">
        <v>0</v>
      </c>
      <c r="AL13" s="95">
        <v>0</v>
      </c>
      <c r="AM13" s="8">
        <v>0</v>
      </c>
      <c r="AN13" s="6">
        <f t="shared" si="24"/>
        <v>9</v>
      </c>
      <c r="AO13" s="6">
        <f t="shared" si="25"/>
        <v>11</v>
      </c>
      <c r="AP13" s="6">
        <f t="shared" si="26"/>
        <v>20</v>
      </c>
      <c r="AR13" s="129" t="s">
        <v>28</v>
      </c>
      <c r="AS13" s="125">
        <v>44</v>
      </c>
      <c r="AT13" s="95">
        <v>37</v>
      </c>
      <c r="AU13" s="4">
        <f t="shared" si="27"/>
        <v>81</v>
      </c>
      <c r="AV13" s="125">
        <v>0</v>
      </c>
      <c r="AW13" s="95">
        <v>0</v>
      </c>
      <c r="AX13" s="8">
        <v>0</v>
      </c>
      <c r="AY13" s="86">
        <v>0</v>
      </c>
      <c r="AZ13" s="38">
        <v>0</v>
      </c>
      <c r="BA13" s="8">
        <v>0</v>
      </c>
      <c r="BB13" s="6">
        <f t="shared" si="28"/>
        <v>44</v>
      </c>
      <c r="BC13" s="6">
        <f t="shared" si="29"/>
        <v>37</v>
      </c>
      <c r="BD13" s="6">
        <f t="shared" si="30"/>
        <v>81</v>
      </c>
      <c r="BF13" s="30" t="s">
        <v>28</v>
      </c>
      <c r="BG13" s="86">
        <v>32</v>
      </c>
      <c r="BH13" s="38">
        <v>37</v>
      </c>
      <c r="BI13" s="4">
        <f t="shared" si="31"/>
        <v>69</v>
      </c>
      <c r="BJ13" s="125">
        <v>0</v>
      </c>
      <c r="BK13" s="95">
        <v>0</v>
      </c>
      <c r="BL13" s="31">
        <v>0</v>
      </c>
      <c r="BM13" s="125">
        <v>0</v>
      </c>
      <c r="BN13" s="95">
        <v>0</v>
      </c>
      <c r="BO13" s="8">
        <v>0</v>
      </c>
      <c r="BP13" s="6">
        <f t="shared" si="32"/>
        <v>32</v>
      </c>
      <c r="BQ13" s="6">
        <f t="shared" si="33"/>
        <v>37</v>
      </c>
      <c r="BR13" s="6">
        <f t="shared" si="34"/>
        <v>69</v>
      </c>
      <c r="BT13" s="30" t="s">
        <v>28</v>
      </c>
      <c r="BU13" s="86">
        <v>0</v>
      </c>
      <c r="BV13" s="38">
        <v>0</v>
      </c>
      <c r="BW13" s="4">
        <v>0</v>
      </c>
      <c r="BX13" s="86">
        <v>0</v>
      </c>
      <c r="BY13" s="86">
        <v>0</v>
      </c>
      <c r="BZ13" s="5">
        <v>0</v>
      </c>
      <c r="CA13" s="85">
        <v>80</v>
      </c>
      <c r="CB13" s="125">
        <v>64</v>
      </c>
      <c r="CC13" s="5">
        <f t="shared" si="35"/>
        <v>144</v>
      </c>
      <c r="CD13" s="6">
        <f t="shared" si="36"/>
        <v>80</v>
      </c>
      <c r="CE13" s="6">
        <f t="shared" si="37"/>
        <v>64</v>
      </c>
      <c r="CF13" s="6">
        <f t="shared" si="38"/>
        <v>144</v>
      </c>
      <c r="CH13" s="30" t="s">
        <v>28</v>
      </c>
      <c r="CI13" s="86">
        <v>3</v>
      </c>
      <c r="CJ13" s="38">
        <v>7</v>
      </c>
      <c r="CK13" s="4">
        <f t="shared" si="39"/>
        <v>10</v>
      </c>
      <c r="CL13" s="125">
        <v>0</v>
      </c>
      <c r="CM13" s="95">
        <v>0</v>
      </c>
      <c r="CN13" s="31">
        <v>0</v>
      </c>
      <c r="CO13" s="125">
        <v>0</v>
      </c>
      <c r="CP13" s="95">
        <v>0</v>
      </c>
      <c r="CQ13" s="8">
        <v>0</v>
      </c>
      <c r="CR13" s="6">
        <f t="shared" si="40"/>
        <v>3</v>
      </c>
      <c r="CS13" s="6">
        <f t="shared" si="41"/>
        <v>7</v>
      </c>
      <c r="CT13" s="6">
        <f t="shared" si="42"/>
        <v>10</v>
      </c>
      <c r="CV13" s="30" t="s">
        <v>28</v>
      </c>
      <c r="CW13" s="86">
        <v>12</v>
      </c>
      <c r="CX13" s="38">
        <v>13</v>
      </c>
      <c r="CY13" s="4">
        <f t="shared" si="43"/>
        <v>25</v>
      </c>
      <c r="CZ13" s="125">
        <v>0</v>
      </c>
      <c r="DA13" s="95">
        <v>0</v>
      </c>
      <c r="DB13" s="31">
        <v>0</v>
      </c>
      <c r="DC13" s="125">
        <v>0</v>
      </c>
      <c r="DD13" s="95">
        <v>0</v>
      </c>
      <c r="DE13" s="8">
        <v>0</v>
      </c>
      <c r="DF13" s="6">
        <f t="shared" si="44"/>
        <v>12</v>
      </c>
      <c r="DG13" s="6">
        <f t="shared" si="45"/>
        <v>13</v>
      </c>
      <c r="DH13" s="6">
        <f t="shared" si="46"/>
        <v>25</v>
      </c>
      <c r="DJ13" s="30" t="s">
        <v>28</v>
      </c>
      <c r="DK13" s="86">
        <v>26</v>
      </c>
      <c r="DL13" s="38">
        <v>27</v>
      </c>
      <c r="DM13" s="4">
        <f t="shared" si="47"/>
        <v>53</v>
      </c>
      <c r="DN13" s="85">
        <v>0</v>
      </c>
      <c r="DO13" s="125">
        <v>0</v>
      </c>
      <c r="DP13" s="31">
        <v>0</v>
      </c>
      <c r="DQ13" s="125">
        <v>0</v>
      </c>
      <c r="DR13" s="95">
        <v>0</v>
      </c>
      <c r="DS13" s="8">
        <v>0</v>
      </c>
      <c r="DT13" s="6">
        <f t="shared" si="48"/>
        <v>26</v>
      </c>
      <c r="DU13" s="6">
        <f t="shared" si="49"/>
        <v>27</v>
      </c>
      <c r="DV13" s="6">
        <f t="shared" si="50"/>
        <v>53</v>
      </c>
      <c r="DX13" s="30" t="s">
        <v>28</v>
      </c>
      <c r="DY13" s="81">
        <v>0</v>
      </c>
      <c r="DZ13" s="35">
        <v>0</v>
      </c>
      <c r="EA13" s="4">
        <f t="shared" si="51"/>
        <v>0</v>
      </c>
      <c r="EB13" s="125">
        <v>0</v>
      </c>
      <c r="EC13" s="95">
        <v>0</v>
      </c>
      <c r="ED13" s="31">
        <v>0</v>
      </c>
      <c r="EE13" s="125">
        <v>0</v>
      </c>
      <c r="EF13" s="95">
        <v>0</v>
      </c>
      <c r="EG13" s="8">
        <v>0</v>
      </c>
      <c r="EH13" s="6">
        <f t="shared" si="52"/>
        <v>0</v>
      </c>
      <c r="EI13" s="6">
        <f t="shared" si="53"/>
        <v>0</v>
      </c>
      <c r="EJ13" s="6">
        <f t="shared" si="54"/>
        <v>0</v>
      </c>
    </row>
    <row r="14" spans="2:140" ht="21.75" thickBot="1" x14ac:dyDescent="0.25">
      <c r="B14" s="30" t="s">
        <v>29</v>
      </c>
      <c r="C14" s="76">
        <f t="shared" si="10"/>
        <v>303</v>
      </c>
      <c r="D14" s="76">
        <f t="shared" si="11"/>
        <v>294</v>
      </c>
      <c r="E14" s="77">
        <f t="shared" si="12"/>
        <v>597</v>
      </c>
      <c r="F14" s="76">
        <v>0</v>
      </c>
      <c r="G14" s="76">
        <v>0</v>
      </c>
      <c r="H14" s="77">
        <v>0</v>
      </c>
      <c r="I14" s="76">
        <f t="shared" si="13"/>
        <v>146</v>
      </c>
      <c r="J14" s="76">
        <f t="shared" si="14"/>
        <v>137</v>
      </c>
      <c r="K14" s="77">
        <f t="shared" si="15"/>
        <v>283</v>
      </c>
      <c r="L14" s="77">
        <f t="shared" si="16"/>
        <v>449</v>
      </c>
      <c r="M14" s="77">
        <f t="shared" si="17"/>
        <v>431</v>
      </c>
      <c r="N14" s="77">
        <f t="shared" si="18"/>
        <v>880</v>
      </c>
      <c r="P14" s="129" t="s">
        <v>29</v>
      </c>
      <c r="Q14" s="86">
        <v>26</v>
      </c>
      <c r="R14" s="38">
        <v>28</v>
      </c>
      <c r="S14" s="4">
        <f t="shared" si="19"/>
        <v>54</v>
      </c>
      <c r="T14" s="95">
        <v>0</v>
      </c>
      <c r="U14" s="95">
        <v>0</v>
      </c>
      <c r="V14" s="95">
        <v>0</v>
      </c>
      <c r="W14" s="95">
        <v>0</v>
      </c>
      <c r="X14" s="95">
        <v>0</v>
      </c>
      <c r="Y14" s="11">
        <v>0</v>
      </c>
      <c r="Z14" s="6">
        <f t="shared" si="20"/>
        <v>26</v>
      </c>
      <c r="AA14" s="6">
        <f t="shared" si="21"/>
        <v>28</v>
      </c>
      <c r="AB14" s="6">
        <f t="shared" si="22"/>
        <v>54</v>
      </c>
      <c r="AD14" s="129" t="s">
        <v>29</v>
      </c>
      <c r="AE14" s="86">
        <v>31</v>
      </c>
      <c r="AF14" s="38">
        <v>35</v>
      </c>
      <c r="AG14" s="4">
        <f t="shared" si="23"/>
        <v>66</v>
      </c>
      <c r="AH14" s="125">
        <v>0</v>
      </c>
      <c r="AI14" s="125">
        <v>0</v>
      </c>
      <c r="AJ14" s="8">
        <v>0</v>
      </c>
      <c r="AK14" s="125">
        <v>0</v>
      </c>
      <c r="AL14" s="95">
        <v>0</v>
      </c>
      <c r="AM14" s="8">
        <v>0</v>
      </c>
      <c r="AN14" s="6">
        <f t="shared" si="24"/>
        <v>31</v>
      </c>
      <c r="AO14" s="6">
        <f t="shared" si="25"/>
        <v>35</v>
      </c>
      <c r="AP14" s="6">
        <f t="shared" si="26"/>
        <v>66</v>
      </c>
      <c r="AR14" s="129" t="s">
        <v>29</v>
      </c>
      <c r="AS14" s="125">
        <v>98</v>
      </c>
      <c r="AT14" s="95">
        <v>91</v>
      </c>
      <c r="AU14" s="4">
        <f t="shared" si="27"/>
        <v>189</v>
      </c>
      <c r="AV14" s="125">
        <v>0</v>
      </c>
      <c r="AW14" s="95">
        <v>0</v>
      </c>
      <c r="AX14" s="8">
        <v>0</v>
      </c>
      <c r="AY14" s="86">
        <v>0</v>
      </c>
      <c r="AZ14" s="38">
        <v>0</v>
      </c>
      <c r="BA14" s="8">
        <v>0</v>
      </c>
      <c r="BB14" s="6">
        <f t="shared" si="28"/>
        <v>98</v>
      </c>
      <c r="BC14" s="6">
        <f t="shared" si="29"/>
        <v>91</v>
      </c>
      <c r="BD14" s="6">
        <f t="shared" si="30"/>
        <v>189</v>
      </c>
      <c r="BF14" s="30" t="s">
        <v>29</v>
      </c>
      <c r="BG14" s="86">
        <v>58</v>
      </c>
      <c r="BH14" s="38">
        <v>43</v>
      </c>
      <c r="BI14" s="4">
        <f t="shared" si="31"/>
        <v>101</v>
      </c>
      <c r="BJ14" s="125">
        <v>0</v>
      </c>
      <c r="BK14" s="95">
        <v>0</v>
      </c>
      <c r="BL14" s="31">
        <v>0</v>
      </c>
      <c r="BM14" s="125">
        <v>0</v>
      </c>
      <c r="BN14" s="95">
        <v>0</v>
      </c>
      <c r="BO14" s="8">
        <v>0</v>
      </c>
      <c r="BP14" s="6">
        <f t="shared" si="32"/>
        <v>58</v>
      </c>
      <c r="BQ14" s="6">
        <f t="shared" si="33"/>
        <v>43</v>
      </c>
      <c r="BR14" s="6">
        <f t="shared" si="34"/>
        <v>101</v>
      </c>
      <c r="BT14" s="30" t="s">
        <v>29</v>
      </c>
      <c r="BU14" s="86">
        <v>0</v>
      </c>
      <c r="BV14" s="38">
        <v>0</v>
      </c>
      <c r="BW14" s="4">
        <v>0</v>
      </c>
      <c r="BX14" s="86">
        <v>0</v>
      </c>
      <c r="BY14" s="86">
        <v>0</v>
      </c>
      <c r="BZ14" s="5">
        <v>0</v>
      </c>
      <c r="CA14" s="85">
        <v>146</v>
      </c>
      <c r="CB14" s="125">
        <v>137</v>
      </c>
      <c r="CC14" s="5">
        <f t="shared" si="35"/>
        <v>283</v>
      </c>
      <c r="CD14" s="6">
        <f t="shared" si="36"/>
        <v>146</v>
      </c>
      <c r="CE14" s="6">
        <f t="shared" si="37"/>
        <v>137</v>
      </c>
      <c r="CF14" s="6">
        <f t="shared" si="38"/>
        <v>283</v>
      </c>
      <c r="CH14" s="30" t="s">
        <v>29</v>
      </c>
      <c r="CI14" s="86">
        <v>8</v>
      </c>
      <c r="CJ14" s="38">
        <v>16</v>
      </c>
      <c r="CK14" s="4">
        <f t="shared" si="39"/>
        <v>24</v>
      </c>
      <c r="CL14" s="125">
        <v>0</v>
      </c>
      <c r="CM14" s="95">
        <v>0</v>
      </c>
      <c r="CN14" s="31">
        <v>0</v>
      </c>
      <c r="CO14" s="125">
        <v>0</v>
      </c>
      <c r="CP14" s="95">
        <v>0</v>
      </c>
      <c r="CQ14" s="8">
        <v>0</v>
      </c>
      <c r="CR14" s="6">
        <f t="shared" si="40"/>
        <v>8</v>
      </c>
      <c r="CS14" s="6">
        <f t="shared" si="41"/>
        <v>16</v>
      </c>
      <c r="CT14" s="6">
        <f t="shared" si="42"/>
        <v>24</v>
      </c>
      <c r="CV14" s="30" t="s">
        <v>29</v>
      </c>
      <c r="CW14" s="86">
        <v>25</v>
      </c>
      <c r="CX14" s="38">
        <v>26</v>
      </c>
      <c r="CY14" s="4">
        <f t="shared" si="43"/>
        <v>51</v>
      </c>
      <c r="CZ14" s="125">
        <v>0</v>
      </c>
      <c r="DA14" s="95">
        <v>0</v>
      </c>
      <c r="DB14" s="31">
        <v>0</v>
      </c>
      <c r="DC14" s="125">
        <v>0</v>
      </c>
      <c r="DD14" s="95">
        <v>0</v>
      </c>
      <c r="DE14" s="8">
        <v>0</v>
      </c>
      <c r="DF14" s="6">
        <f t="shared" si="44"/>
        <v>25</v>
      </c>
      <c r="DG14" s="6">
        <f t="shared" si="45"/>
        <v>26</v>
      </c>
      <c r="DH14" s="6">
        <f t="shared" si="46"/>
        <v>51</v>
      </c>
      <c r="DJ14" s="30" t="s">
        <v>29</v>
      </c>
      <c r="DK14" s="86">
        <v>57</v>
      </c>
      <c r="DL14" s="38">
        <v>55</v>
      </c>
      <c r="DM14" s="4">
        <f t="shared" si="47"/>
        <v>112</v>
      </c>
      <c r="DN14" s="85">
        <v>0</v>
      </c>
      <c r="DO14" s="125">
        <v>0</v>
      </c>
      <c r="DP14" s="31">
        <v>0</v>
      </c>
      <c r="DQ14" s="125">
        <v>0</v>
      </c>
      <c r="DR14" s="95">
        <v>0</v>
      </c>
      <c r="DS14" s="8">
        <v>0</v>
      </c>
      <c r="DT14" s="6">
        <f t="shared" si="48"/>
        <v>57</v>
      </c>
      <c r="DU14" s="6">
        <f t="shared" si="49"/>
        <v>55</v>
      </c>
      <c r="DV14" s="6">
        <f t="shared" si="50"/>
        <v>112</v>
      </c>
      <c r="DX14" s="30" t="s">
        <v>29</v>
      </c>
      <c r="DY14" s="81">
        <v>0</v>
      </c>
      <c r="DZ14" s="35">
        <v>0</v>
      </c>
      <c r="EA14" s="4">
        <f t="shared" si="51"/>
        <v>0</v>
      </c>
      <c r="EB14" s="125">
        <v>0</v>
      </c>
      <c r="EC14" s="95">
        <v>0</v>
      </c>
      <c r="ED14" s="31">
        <v>0</v>
      </c>
      <c r="EE14" s="125">
        <v>0</v>
      </c>
      <c r="EF14" s="95">
        <v>0</v>
      </c>
      <c r="EG14" s="8">
        <v>0</v>
      </c>
      <c r="EH14" s="6">
        <f t="shared" si="52"/>
        <v>0</v>
      </c>
      <c r="EI14" s="6">
        <f t="shared" si="53"/>
        <v>0</v>
      </c>
      <c r="EJ14" s="6">
        <f t="shared" si="54"/>
        <v>0</v>
      </c>
    </row>
    <row r="15" spans="2:140" ht="21.75" thickBot="1" x14ac:dyDescent="0.25">
      <c r="B15" s="30" t="s">
        <v>30</v>
      </c>
      <c r="C15" s="76">
        <f t="shared" si="10"/>
        <v>310</v>
      </c>
      <c r="D15" s="76">
        <f t="shared" si="11"/>
        <v>328</v>
      </c>
      <c r="E15" s="77">
        <f t="shared" si="12"/>
        <v>638</v>
      </c>
      <c r="F15" s="76">
        <v>0</v>
      </c>
      <c r="G15" s="76">
        <v>0</v>
      </c>
      <c r="H15" s="77">
        <v>0</v>
      </c>
      <c r="I15" s="76">
        <f t="shared" si="13"/>
        <v>120</v>
      </c>
      <c r="J15" s="76">
        <f t="shared" si="14"/>
        <v>108</v>
      </c>
      <c r="K15" s="77">
        <f t="shared" si="15"/>
        <v>228</v>
      </c>
      <c r="L15" s="77">
        <f t="shared" si="16"/>
        <v>430</v>
      </c>
      <c r="M15" s="77">
        <f t="shared" si="17"/>
        <v>436</v>
      </c>
      <c r="N15" s="77">
        <f t="shared" si="18"/>
        <v>866</v>
      </c>
      <c r="P15" s="129" t="s">
        <v>30</v>
      </c>
      <c r="Q15" s="86">
        <v>33</v>
      </c>
      <c r="R15" s="38">
        <v>31</v>
      </c>
      <c r="S15" s="4">
        <f t="shared" si="19"/>
        <v>64</v>
      </c>
      <c r="T15" s="95">
        <v>0</v>
      </c>
      <c r="U15" s="95">
        <v>0</v>
      </c>
      <c r="V15" s="95">
        <v>0</v>
      </c>
      <c r="W15" s="95">
        <v>0</v>
      </c>
      <c r="X15" s="95">
        <v>0</v>
      </c>
      <c r="Y15" s="11">
        <v>0</v>
      </c>
      <c r="Z15" s="6">
        <f t="shared" si="20"/>
        <v>33</v>
      </c>
      <c r="AA15" s="6">
        <f t="shared" si="21"/>
        <v>31</v>
      </c>
      <c r="AB15" s="6">
        <f t="shared" si="22"/>
        <v>64</v>
      </c>
      <c r="AD15" s="129" t="s">
        <v>30</v>
      </c>
      <c r="AE15" s="86">
        <v>27</v>
      </c>
      <c r="AF15" s="38">
        <v>32</v>
      </c>
      <c r="AG15" s="4">
        <f t="shared" si="23"/>
        <v>59</v>
      </c>
      <c r="AH15" s="125">
        <v>0</v>
      </c>
      <c r="AI15" s="125">
        <v>0</v>
      </c>
      <c r="AJ15" s="8">
        <v>0</v>
      </c>
      <c r="AK15" s="125">
        <v>0</v>
      </c>
      <c r="AL15" s="95">
        <v>0</v>
      </c>
      <c r="AM15" s="8">
        <v>0</v>
      </c>
      <c r="AN15" s="6">
        <f t="shared" si="24"/>
        <v>27</v>
      </c>
      <c r="AO15" s="6">
        <f t="shared" si="25"/>
        <v>32</v>
      </c>
      <c r="AP15" s="6">
        <f t="shared" si="26"/>
        <v>59</v>
      </c>
      <c r="AR15" s="129" t="s">
        <v>30</v>
      </c>
      <c r="AS15" s="125">
        <v>105</v>
      </c>
      <c r="AT15" s="95">
        <v>88</v>
      </c>
      <c r="AU15" s="4">
        <f t="shared" si="27"/>
        <v>193</v>
      </c>
      <c r="AV15" s="125">
        <v>0</v>
      </c>
      <c r="AW15" s="95">
        <v>0</v>
      </c>
      <c r="AX15" s="8">
        <v>0</v>
      </c>
      <c r="AY15" s="86">
        <v>0</v>
      </c>
      <c r="AZ15" s="38">
        <v>0</v>
      </c>
      <c r="BA15" s="8">
        <v>0</v>
      </c>
      <c r="BB15" s="6">
        <f t="shared" si="28"/>
        <v>105</v>
      </c>
      <c r="BC15" s="6">
        <f t="shared" si="29"/>
        <v>88</v>
      </c>
      <c r="BD15" s="6">
        <f t="shared" si="30"/>
        <v>193</v>
      </c>
      <c r="BF15" s="30" t="s">
        <v>30</v>
      </c>
      <c r="BG15" s="86">
        <v>36</v>
      </c>
      <c r="BH15" s="38">
        <v>52</v>
      </c>
      <c r="BI15" s="4">
        <f t="shared" si="31"/>
        <v>88</v>
      </c>
      <c r="BJ15" s="125">
        <v>0</v>
      </c>
      <c r="BK15" s="95">
        <v>0</v>
      </c>
      <c r="BL15" s="31">
        <v>0</v>
      </c>
      <c r="BM15" s="125">
        <v>0</v>
      </c>
      <c r="BN15" s="95">
        <v>0</v>
      </c>
      <c r="BO15" s="8">
        <v>0</v>
      </c>
      <c r="BP15" s="6">
        <f t="shared" si="32"/>
        <v>36</v>
      </c>
      <c r="BQ15" s="6">
        <f t="shared" si="33"/>
        <v>52</v>
      </c>
      <c r="BR15" s="6">
        <f t="shared" si="34"/>
        <v>88</v>
      </c>
      <c r="BT15" s="30" t="s">
        <v>30</v>
      </c>
      <c r="BU15" s="86">
        <v>0</v>
      </c>
      <c r="BV15" s="38">
        <v>0</v>
      </c>
      <c r="BW15" s="4">
        <v>0</v>
      </c>
      <c r="BX15" s="86">
        <v>0</v>
      </c>
      <c r="BY15" s="86">
        <v>0</v>
      </c>
      <c r="BZ15" s="5">
        <v>0</v>
      </c>
      <c r="CA15" s="85">
        <v>120</v>
      </c>
      <c r="CB15" s="125">
        <v>108</v>
      </c>
      <c r="CC15" s="5">
        <f t="shared" si="35"/>
        <v>228</v>
      </c>
      <c r="CD15" s="6">
        <f t="shared" si="36"/>
        <v>120</v>
      </c>
      <c r="CE15" s="6">
        <f t="shared" si="37"/>
        <v>108</v>
      </c>
      <c r="CF15" s="6">
        <f t="shared" si="38"/>
        <v>228</v>
      </c>
      <c r="CH15" s="30" t="s">
        <v>30</v>
      </c>
      <c r="CI15" s="86">
        <v>12</v>
      </c>
      <c r="CJ15" s="38">
        <v>24</v>
      </c>
      <c r="CK15" s="4">
        <f t="shared" si="39"/>
        <v>36</v>
      </c>
      <c r="CL15" s="125">
        <v>0</v>
      </c>
      <c r="CM15" s="95">
        <v>0</v>
      </c>
      <c r="CN15" s="31">
        <v>0</v>
      </c>
      <c r="CO15" s="125">
        <v>0</v>
      </c>
      <c r="CP15" s="95">
        <v>0</v>
      </c>
      <c r="CQ15" s="8">
        <v>0</v>
      </c>
      <c r="CR15" s="6">
        <f t="shared" si="40"/>
        <v>12</v>
      </c>
      <c r="CS15" s="6">
        <f t="shared" si="41"/>
        <v>24</v>
      </c>
      <c r="CT15" s="6">
        <f t="shared" si="42"/>
        <v>36</v>
      </c>
      <c r="CV15" s="30" t="s">
        <v>30</v>
      </c>
      <c r="CW15" s="86">
        <v>34</v>
      </c>
      <c r="CX15" s="38">
        <v>27</v>
      </c>
      <c r="CY15" s="4">
        <f t="shared" si="43"/>
        <v>61</v>
      </c>
      <c r="CZ15" s="125">
        <v>0</v>
      </c>
      <c r="DA15" s="95">
        <v>0</v>
      </c>
      <c r="DB15" s="31">
        <v>0</v>
      </c>
      <c r="DC15" s="125">
        <v>0</v>
      </c>
      <c r="DD15" s="95">
        <v>0</v>
      </c>
      <c r="DE15" s="8">
        <v>0</v>
      </c>
      <c r="DF15" s="6">
        <f t="shared" si="44"/>
        <v>34</v>
      </c>
      <c r="DG15" s="6">
        <f t="shared" si="45"/>
        <v>27</v>
      </c>
      <c r="DH15" s="6">
        <f t="shared" si="46"/>
        <v>61</v>
      </c>
      <c r="DJ15" s="30" t="s">
        <v>30</v>
      </c>
      <c r="DK15" s="86">
        <v>63</v>
      </c>
      <c r="DL15" s="38">
        <v>74</v>
      </c>
      <c r="DM15" s="4">
        <f t="shared" si="47"/>
        <v>137</v>
      </c>
      <c r="DN15" s="85">
        <v>0</v>
      </c>
      <c r="DO15" s="125">
        <v>0</v>
      </c>
      <c r="DP15" s="31">
        <v>0</v>
      </c>
      <c r="DQ15" s="125">
        <v>0</v>
      </c>
      <c r="DR15" s="95">
        <v>0</v>
      </c>
      <c r="DS15" s="8">
        <v>0</v>
      </c>
      <c r="DT15" s="6">
        <f t="shared" si="48"/>
        <v>63</v>
      </c>
      <c r="DU15" s="6">
        <f t="shared" si="49"/>
        <v>74</v>
      </c>
      <c r="DV15" s="6">
        <f t="shared" si="50"/>
        <v>137</v>
      </c>
      <c r="DX15" s="30" t="s">
        <v>30</v>
      </c>
      <c r="DY15" s="81">
        <v>0</v>
      </c>
      <c r="DZ15" s="35">
        <v>0</v>
      </c>
      <c r="EA15" s="4">
        <f t="shared" si="51"/>
        <v>0</v>
      </c>
      <c r="EB15" s="125">
        <v>0</v>
      </c>
      <c r="EC15" s="95">
        <v>0</v>
      </c>
      <c r="ED15" s="31">
        <v>0</v>
      </c>
      <c r="EE15" s="125">
        <v>0</v>
      </c>
      <c r="EF15" s="95">
        <v>0</v>
      </c>
      <c r="EG15" s="8">
        <v>0</v>
      </c>
      <c r="EH15" s="6">
        <f t="shared" si="52"/>
        <v>0</v>
      </c>
      <c r="EI15" s="6">
        <f t="shared" si="53"/>
        <v>0</v>
      </c>
      <c r="EJ15" s="6">
        <f t="shared" si="54"/>
        <v>0</v>
      </c>
    </row>
    <row r="16" spans="2:140" ht="21.75" thickBot="1" x14ac:dyDescent="0.25">
      <c r="B16" s="30" t="s">
        <v>31</v>
      </c>
      <c r="C16" s="76">
        <f t="shared" si="10"/>
        <v>272</v>
      </c>
      <c r="D16" s="76">
        <f t="shared" si="11"/>
        <v>255</v>
      </c>
      <c r="E16" s="77">
        <f t="shared" si="12"/>
        <v>527</v>
      </c>
      <c r="F16" s="76">
        <v>0</v>
      </c>
      <c r="G16" s="76">
        <v>0</v>
      </c>
      <c r="H16" s="77">
        <v>0</v>
      </c>
      <c r="I16" s="76">
        <f t="shared" si="13"/>
        <v>108</v>
      </c>
      <c r="J16" s="76">
        <f t="shared" si="14"/>
        <v>94</v>
      </c>
      <c r="K16" s="77">
        <f t="shared" si="15"/>
        <v>202</v>
      </c>
      <c r="L16" s="77">
        <f t="shared" si="16"/>
        <v>380</v>
      </c>
      <c r="M16" s="77">
        <f t="shared" si="17"/>
        <v>349</v>
      </c>
      <c r="N16" s="77">
        <f t="shared" si="18"/>
        <v>729</v>
      </c>
      <c r="P16" s="129" t="s">
        <v>31</v>
      </c>
      <c r="Q16" s="86">
        <v>22</v>
      </c>
      <c r="R16" s="38">
        <v>23</v>
      </c>
      <c r="S16" s="4">
        <f t="shared" si="19"/>
        <v>45</v>
      </c>
      <c r="T16" s="95">
        <v>0</v>
      </c>
      <c r="U16" s="95">
        <v>0</v>
      </c>
      <c r="V16" s="95">
        <v>0</v>
      </c>
      <c r="W16" s="95">
        <v>0</v>
      </c>
      <c r="X16" s="95">
        <v>0</v>
      </c>
      <c r="Y16" s="11">
        <v>0</v>
      </c>
      <c r="Z16" s="6">
        <f t="shared" si="20"/>
        <v>22</v>
      </c>
      <c r="AA16" s="6">
        <f t="shared" si="21"/>
        <v>23</v>
      </c>
      <c r="AB16" s="6">
        <f t="shared" si="22"/>
        <v>45</v>
      </c>
      <c r="AD16" s="129" t="s">
        <v>31</v>
      </c>
      <c r="AE16" s="86">
        <v>31</v>
      </c>
      <c r="AF16" s="38">
        <v>22</v>
      </c>
      <c r="AG16" s="4">
        <f t="shared" si="23"/>
        <v>53</v>
      </c>
      <c r="AH16" s="125">
        <v>0</v>
      </c>
      <c r="AI16" s="125">
        <v>0</v>
      </c>
      <c r="AJ16" s="8">
        <v>0</v>
      </c>
      <c r="AK16" s="125">
        <v>0</v>
      </c>
      <c r="AL16" s="95">
        <v>0</v>
      </c>
      <c r="AM16" s="8">
        <v>0</v>
      </c>
      <c r="AN16" s="6">
        <f t="shared" si="24"/>
        <v>31</v>
      </c>
      <c r="AO16" s="6">
        <f t="shared" si="25"/>
        <v>22</v>
      </c>
      <c r="AP16" s="6">
        <f t="shared" si="26"/>
        <v>53</v>
      </c>
      <c r="AR16" s="129" t="s">
        <v>31</v>
      </c>
      <c r="AS16" s="125">
        <v>92</v>
      </c>
      <c r="AT16" s="95">
        <v>72</v>
      </c>
      <c r="AU16" s="4">
        <f t="shared" si="27"/>
        <v>164</v>
      </c>
      <c r="AV16" s="125">
        <v>0</v>
      </c>
      <c r="AW16" s="95">
        <v>0</v>
      </c>
      <c r="AX16" s="8">
        <v>0</v>
      </c>
      <c r="AY16" s="86">
        <v>0</v>
      </c>
      <c r="AZ16" s="38">
        <v>0</v>
      </c>
      <c r="BA16" s="8">
        <v>0</v>
      </c>
      <c r="BB16" s="6">
        <f t="shared" si="28"/>
        <v>92</v>
      </c>
      <c r="BC16" s="6">
        <f t="shared" si="29"/>
        <v>72</v>
      </c>
      <c r="BD16" s="6">
        <f t="shared" si="30"/>
        <v>164</v>
      </c>
      <c r="BF16" s="30" t="s">
        <v>31</v>
      </c>
      <c r="BG16" s="86">
        <v>42</v>
      </c>
      <c r="BH16" s="38">
        <v>46</v>
      </c>
      <c r="BI16" s="4">
        <f t="shared" si="31"/>
        <v>88</v>
      </c>
      <c r="BJ16" s="125">
        <v>0</v>
      </c>
      <c r="BK16" s="95">
        <v>0</v>
      </c>
      <c r="BL16" s="31">
        <v>0</v>
      </c>
      <c r="BM16" s="125">
        <v>0</v>
      </c>
      <c r="BN16" s="95">
        <v>0</v>
      </c>
      <c r="BO16" s="8">
        <v>0</v>
      </c>
      <c r="BP16" s="6">
        <f t="shared" si="32"/>
        <v>42</v>
      </c>
      <c r="BQ16" s="6">
        <f t="shared" si="33"/>
        <v>46</v>
      </c>
      <c r="BR16" s="6">
        <f t="shared" si="34"/>
        <v>88</v>
      </c>
      <c r="BT16" s="30" t="s">
        <v>31</v>
      </c>
      <c r="BU16" s="86">
        <v>0</v>
      </c>
      <c r="BV16" s="38">
        <v>0</v>
      </c>
      <c r="BW16" s="4">
        <v>0</v>
      </c>
      <c r="BX16" s="86">
        <v>0</v>
      </c>
      <c r="BY16" s="86">
        <v>0</v>
      </c>
      <c r="BZ16" s="5">
        <v>0</v>
      </c>
      <c r="CA16" s="85">
        <v>108</v>
      </c>
      <c r="CB16" s="125">
        <v>94</v>
      </c>
      <c r="CC16" s="5">
        <f t="shared" si="35"/>
        <v>202</v>
      </c>
      <c r="CD16" s="6">
        <f t="shared" si="36"/>
        <v>108</v>
      </c>
      <c r="CE16" s="6">
        <f t="shared" si="37"/>
        <v>94</v>
      </c>
      <c r="CF16" s="6">
        <f t="shared" si="38"/>
        <v>202</v>
      </c>
      <c r="CH16" s="30" t="s">
        <v>31</v>
      </c>
      <c r="CI16" s="86">
        <v>14</v>
      </c>
      <c r="CJ16" s="38">
        <v>13</v>
      </c>
      <c r="CK16" s="4">
        <f t="shared" si="39"/>
        <v>27</v>
      </c>
      <c r="CL16" s="125">
        <v>0</v>
      </c>
      <c r="CM16" s="95">
        <v>0</v>
      </c>
      <c r="CN16" s="31">
        <v>0</v>
      </c>
      <c r="CO16" s="125">
        <v>0</v>
      </c>
      <c r="CP16" s="95">
        <v>0</v>
      </c>
      <c r="CQ16" s="8">
        <v>0</v>
      </c>
      <c r="CR16" s="6">
        <f t="shared" si="40"/>
        <v>14</v>
      </c>
      <c r="CS16" s="6">
        <f t="shared" si="41"/>
        <v>13</v>
      </c>
      <c r="CT16" s="6">
        <f t="shared" si="42"/>
        <v>27</v>
      </c>
      <c r="CV16" s="30" t="s">
        <v>31</v>
      </c>
      <c r="CW16" s="86">
        <v>21</v>
      </c>
      <c r="CX16" s="38">
        <v>17</v>
      </c>
      <c r="CY16" s="4">
        <f t="shared" si="43"/>
        <v>38</v>
      </c>
      <c r="CZ16" s="125">
        <v>0</v>
      </c>
      <c r="DA16" s="95">
        <v>0</v>
      </c>
      <c r="DB16" s="31">
        <v>0</v>
      </c>
      <c r="DC16" s="125">
        <v>0</v>
      </c>
      <c r="DD16" s="95">
        <v>0</v>
      </c>
      <c r="DE16" s="8">
        <v>0</v>
      </c>
      <c r="DF16" s="6">
        <f t="shared" si="44"/>
        <v>21</v>
      </c>
      <c r="DG16" s="6">
        <f t="shared" si="45"/>
        <v>17</v>
      </c>
      <c r="DH16" s="6">
        <f t="shared" si="46"/>
        <v>38</v>
      </c>
      <c r="DJ16" s="30" t="s">
        <v>31</v>
      </c>
      <c r="DK16" s="86">
        <v>50</v>
      </c>
      <c r="DL16" s="38">
        <v>62</v>
      </c>
      <c r="DM16" s="4">
        <f t="shared" si="47"/>
        <v>112</v>
      </c>
      <c r="DN16" s="85">
        <v>0</v>
      </c>
      <c r="DO16" s="125">
        <v>0</v>
      </c>
      <c r="DP16" s="31">
        <v>0</v>
      </c>
      <c r="DQ16" s="125">
        <v>0</v>
      </c>
      <c r="DR16" s="95">
        <v>0</v>
      </c>
      <c r="DS16" s="8">
        <v>0</v>
      </c>
      <c r="DT16" s="6">
        <f t="shared" si="48"/>
        <v>50</v>
      </c>
      <c r="DU16" s="6">
        <f t="shared" si="49"/>
        <v>62</v>
      </c>
      <c r="DV16" s="6">
        <f t="shared" si="50"/>
        <v>112</v>
      </c>
      <c r="DX16" s="30" t="s">
        <v>31</v>
      </c>
      <c r="DY16" s="81">
        <v>0</v>
      </c>
      <c r="DZ16" s="35">
        <v>0</v>
      </c>
      <c r="EA16" s="4">
        <f t="shared" si="51"/>
        <v>0</v>
      </c>
      <c r="EB16" s="125">
        <v>0</v>
      </c>
      <c r="EC16" s="95">
        <v>0</v>
      </c>
      <c r="ED16" s="31">
        <v>0</v>
      </c>
      <c r="EE16" s="125">
        <v>0</v>
      </c>
      <c r="EF16" s="95">
        <v>0</v>
      </c>
      <c r="EG16" s="8">
        <v>0</v>
      </c>
      <c r="EH16" s="6">
        <f t="shared" si="52"/>
        <v>0</v>
      </c>
      <c r="EI16" s="6">
        <f t="shared" si="53"/>
        <v>0</v>
      </c>
      <c r="EJ16" s="6">
        <f t="shared" si="54"/>
        <v>0</v>
      </c>
    </row>
    <row r="17" spans="2:140" ht="21.75" thickBot="1" x14ac:dyDescent="0.25">
      <c r="B17" s="30" t="s">
        <v>32</v>
      </c>
      <c r="C17" s="76">
        <f t="shared" si="10"/>
        <v>187</v>
      </c>
      <c r="D17" s="76">
        <f t="shared" si="11"/>
        <v>178</v>
      </c>
      <c r="E17" s="77">
        <f t="shared" si="12"/>
        <v>365</v>
      </c>
      <c r="F17" s="76">
        <v>0</v>
      </c>
      <c r="G17" s="76">
        <v>0</v>
      </c>
      <c r="H17" s="77">
        <v>0</v>
      </c>
      <c r="I17" s="76">
        <f t="shared" si="13"/>
        <v>70</v>
      </c>
      <c r="J17" s="76">
        <f t="shared" si="14"/>
        <v>51</v>
      </c>
      <c r="K17" s="77">
        <f t="shared" si="15"/>
        <v>121</v>
      </c>
      <c r="L17" s="77">
        <f t="shared" si="16"/>
        <v>257</v>
      </c>
      <c r="M17" s="77">
        <f t="shared" si="17"/>
        <v>229</v>
      </c>
      <c r="N17" s="77">
        <f t="shared" si="18"/>
        <v>486</v>
      </c>
      <c r="P17" s="129" t="s">
        <v>32</v>
      </c>
      <c r="Q17" s="86">
        <v>18</v>
      </c>
      <c r="R17" s="38">
        <v>12</v>
      </c>
      <c r="S17" s="4">
        <f t="shared" si="19"/>
        <v>30</v>
      </c>
      <c r="T17" s="95">
        <v>0</v>
      </c>
      <c r="U17" s="95">
        <v>0</v>
      </c>
      <c r="V17" s="95">
        <v>0</v>
      </c>
      <c r="W17" s="95">
        <v>0</v>
      </c>
      <c r="X17" s="95">
        <v>0</v>
      </c>
      <c r="Y17" s="11">
        <v>0</v>
      </c>
      <c r="Z17" s="6">
        <f t="shared" si="20"/>
        <v>18</v>
      </c>
      <c r="AA17" s="6">
        <f t="shared" si="21"/>
        <v>12</v>
      </c>
      <c r="AB17" s="6">
        <f t="shared" si="22"/>
        <v>30</v>
      </c>
      <c r="AD17" s="129" t="s">
        <v>32</v>
      </c>
      <c r="AE17" s="86">
        <v>17</v>
      </c>
      <c r="AF17" s="38">
        <v>12</v>
      </c>
      <c r="AG17" s="4">
        <f t="shared" si="23"/>
        <v>29</v>
      </c>
      <c r="AH17" s="125">
        <v>0</v>
      </c>
      <c r="AI17" s="125">
        <v>0</v>
      </c>
      <c r="AJ17" s="8">
        <v>0</v>
      </c>
      <c r="AK17" s="125">
        <v>0</v>
      </c>
      <c r="AL17" s="95">
        <v>0</v>
      </c>
      <c r="AM17" s="8">
        <v>0</v>
      </c>
      <c r="AN17" s="6">
        <f t="shared" si="24"/>
        <v>17</v>
      </c>
      <c r="AO17" s="6">
        <f t="shared" si="25"/>
        <v>12</v>
      </c>
      <c r="AP17" s="6">
        <f t="shared" si="26"/>
        <v>29</v>
      </c>
      <c r="AR17" s="129" t="s">
        <v>32</v>
      </c>
      <c r="AS17" s="125">
        <v>53</v>
      </c>
      <c r="AT17" s="95">
        <v>49</v>
      </c>
      <c r="AU17" s="4">
        <f t="shared" si="27"/>
        <v>102</v>
      </c>
      <c r="AV17" s="125">
        <v>0</v>
      </c>
      <c r="AW17" s="95">
        <v>0</v>
      </c>
      <c r="AX17" s="8">
        <v>0</v>
      </c>
      <c r="AY17" s="86">
        <v>0</v>
      </c>
      <c r="AZ17" s="38">
        <v>0</v>
      </c>
      <c r="BA17" s="8">
        <v>0</v>
      </c>
      <c r="BB17" s="6">
        <f t="shared" si="28"/>
        <v>53</v>
      </c>
      <c r="BC17" s="6">
        <f t="shared" si="29"/>
        <v>49</v>
      </c>
      <c r="BD17" s="6">
        <f t="shared" si="30"/>
        <v>102</v>
      </c>
      <c r="BF17" s="30" t="s">
        <v>32</v>
      </c>
      <c r="BG17" s="86">
        <v>32</v>
      </c>
      <c r="BH17" s="38">
        <v>24</v>
      </c>
      <c r="BI17" s="4">
        <f t="shared" si="31"/>
        <v>56</v>
      </c>
      <c r="BJ17" s="125">
        <v>0</v>
      </c>
      <c r="BK17" s="95">
        <v>0</v>
      </c>
      <c r="BL17" s="31">
        <v>0</v>
      </c>
      <c r="BM17" s="125">
        <v>0</v>
      </c>
      <c r="BN17" s="95">
        <v>0</v>
      </c>
      <c r="BO17" s="8">
        <v>0</v>
      </c>
      <c r="BP17" s="6">
        <f t="shared" si="32"/>
        <v>32</v>
      </c>
      <c r="BQ17" s="6">
        <f t="shared" si="33"/>
        <v>24</v>
      </c>
      <c r="BR17" s="6">
        <f t="shared" si="34"/>
        <v>56</v>
      </c>
      <c r="BT17" s="30" t="s">
        <v>32</v>
      </c>
      <c r="BU17" s="86">
        <v>0</v>
      </c>
      <c r="BV17" s="38">
        <v>0</v>
      </c>
      <c r="BW17" s="4">
        <v>0</v>
      </c>
      <c r="BX17" s="86">
        <v>0</v>
      </c>
      <c r="BY17" s="86">
        <v>0</v>
      </c>
      <c r="BZ17" s="5">
        <v>0</v>
      </c>
      <c r="CA17" s="85">
        <v>70</v>
      </c>
      <c r="CB17" s="125">
        <v>51</v>
      </c>
      <c r="CC17" s="5">
        <f t="shared" si="35"/>
        <v>121</v>
      </c>
      <c r="CD17" s="6">
        <f t="shared" si="36"/>
        <v>70</v>
      </c>
      <c r="CE17" s="6">
        <f t="shared" si="37"/>
        <v>51</v>
      </c>
      <c r="CF17" s="6">
        <f t="shared" si="38"/>
        <v>121</v>
      </c>
      <c r="CH17" s="30" t="s">
        <v>32</v>
      </c>
      <c r="CI17" s="86">
        <v>13</v>
      </c>
      <c r="CJ17" s="38">
        <v>13</v>
      </c>
      <c r="CK17" s="4">
        <f t="shared" si="39"/>
        <v>26</v>
      </c>
      <c r="CL17" s="125">
        <v>0</v>
      </c>
      <c r="CM17" s="95">
        <v>0</v>
      </c>
      <c r="CN17" s="31">
        <v>0</v>
      </c>
      <c r="CO17" s="125">
        <v>0</v>
      </c>
      <c r="CP17" s="95">
        <v>0</v>
      </c>
      <c r="CQ17" s="8">
        <v>0</v>
      </c>
      <c r="CR17" s="6">
        <f t="shared" si="40"/>
        <v>13</v>
      </c>
      <c r="CS17" s="6">
        <f t="shared" si="41"/>
        <v>13</v>
      </c>
      <c r="CT17" s="6">
        <f t="shared" si="42"/>
        <v>26</v>
      </c>
      <c r="CV17" s="30" t="s">
        <v>32</v>
      </c>
      <c r="CW17" s="86">
        <v>12</v>
      </c>
      <c r="CX17" s="38">
        <v>15</v>
      </c>
      <c r="CY17" s="4">
        <f t="shared" si="43"/>
        <v>27</v>
      </c>
      <c r="CZ17" s="125">
        <v>0</v>
      </c>
      <c r="DA17" s="95">
        <v>0</v>
      </c>
      <c r="DB17" s="31">
        <v>0</v>
      </c>
      <c r="DC17" s="125">
        <v>0</v>
      </c>
      <c r="DD17" s="95">
        <v>0</v>
      </c>
      <c r="DE17" s="8">
        <v>0</v>
      </c>
      <c r="DF17" s="6">
        <f t="shared" si="44"/>
        <v>12</v>
      </c>
      <c r="DG17" s="6">
        <f t="shared" si="45"/>
        <v>15</v>
      </c>
      <c r="DH17" s="6">
        <f t="shared" si="46"/>
        <v>27</v>
      </c>
      <c r="DJ17" s="30" t="s">
        <v>32</v>
      </c>
      <c r="DK17" s="86">
        <v>42</v>
      </c>
      <c r="DL17" s="38">
        <v>53</v>
      </c>
      <c r="DM17" s="4">
        <f t="shared" si="47"/>
        <v>95</v>
      </c>
      <c r="DN17" s="85">
        <v>0</v>
      </c>
      <c r="DO17" s="125">
        <v>0</v>
      </c>
      <c r="DP17" s="31">
        <v>0</v>
      </c>
      <c r="DQ17" s="125">
        <v>0</v>
      </c>
      <c r="DR17" s="95">
        <v>0</v>
      </c>
      <c r="DS17" s="8">
        <v>0</v>
      </c>
      <c r="DT17" s="6">
        <f t="shared" si="48"/>
        <v>42</v>
      </c>
      <c r="DU17" s="6">
        <f t="shared" si="49"/>
        <v>53</v>
      </c>
      <c r="DV17" s="6">
        <f t="shared" si="50"/>
        <v>95</v>
      </c>
      <c r="DX17" s="30" t="s">
        <v>32</v>
      </c>
      <c r="DY17" s="81">
        <v>0</v>
      </c>
      <c r="DZ17" s="35">
        <v>0</v>
      </c>
      <c r="EA17" s="4">
        <f t="shared" si="51"/>
        <v>0</v>
      </c>
      <c r="EB17" s="125">
        <v>0</v>
      </c>
      <c r="EC17" s="95">
        <v>0</v>
      </c>
      <c r="ED17" s="31">
        <v>0</v>
      </c>
      <c r="EE17" s="125">
        <v>0</v>
      </c>
      <c r="EF17" s="95">
        <v>0</v>
      </c>
      <c r="EG17" s="8">
        <v>0</v>
      </c>
      <c r="EH17" s="6">
        <f t="shared" si="52"/>
        <v>0</v>
      </c>
      <c r="EI17" s="6">
        <f t="shared" si="53"/>
        <v>0</v>
      </c>
      <c r="EJ17" s="6">
        <f t="shared" si="54"/>
        <v>0</v>
      </c>
    </row>
    <row r="18" spans="2:140" ht="21.75" thickBot="1" x14ac:dyDescent="0.25">
      <c r="B18" s="30" t="s">
        <v>33</v>
      </c>
      <c r="C18" s="76">
        <f t="shared" si="10"/>
        <v>154</v>
      </c>
      <c r="D18" s="76">
        <f t="shared" si="11"/>
        <v>134</v>
      </c>
      <c r="E18" s="77">
        <f t="shared" si="12"/>
        <v>288</v>
      </c>
      <c r="F18" s="76">
        <v>0</v>
      </c>
      <c r="G18" s="76">
        <v>0</v>
      </c>
      <c r="H18" s="77">
        <v>0</v>
      </c>
      <c r="I18" s="76">
        <f t="shared" si="13"/>
        <v>40</v>
      </c>
      <c r="J18" s="76">
        <f t="shared" si="14"/>
        <v>34</v>
      </c>
      <c r="K18" s="77">
        <f t="shared" si="15"/>
        <v>74</v>
      </c>
      <c r="L18" s="77">
        <f t="shared" si="16"/>
        <v>194</v>
      </c>
      <c r="M18" s="77">
        <f t="shared" si="17"/>
        <v>168</v>
      </c>
      <c r="N18" s="77">
        <f t="shared" si="18"/>
        <v>362</v>
      </c>
      <c r="P18" s="129" t="s">
        <v>33</v>
      </c>
      <c r="Q18" s="86">
        <v>11</v>
      </c>
      <c r="R18" s="38">
        <v>7</v>
      </c>
      <c r="S18" s="4">
        <f t="shared" si="19"/>
        <v>18</v>
      </c>
      <c r="T18" s="95">
        <v>0</v>
      </c>
      <c r="U18" s="95">
        <v>0</v>
      </c>
      <c r="V18" s="95">
        <v>0</v>
      </c>
      <c r="W18" s="95">
        <v>0</v>
      </c>
      <c r="X18" s="95">
        <v>0</v>
      </c>
      <c r="Y18" s="11">
        <v>0</v>
      </c>
      <c r="Z18" s="6">
        <f t="shared" si="20"/>
        <v>11</v>
      </c>
      <c r="AA18" s="6">
        <f t="shared" si="21"/>
        <v>7</v>
      </c>
      <c r="AB18" s="6">
        <f t="shared" si="22"/>
        <v>18</v>
      </c>
      <c r="AD18" s="129" t="s">
        <v>33</v>
      </c>
      <c r="AE18" s="86">
        <v>7</v>
      </c>
      <c r="AF18" s="38">
        <v>12</v>
      </c>
      <c r="AG18" s="4">
        <f t="shared" si="23"/>
        <v>19</v>
      </c>
      <c r="AH18" s="125">
        <v>0</v>
      </c>
      <c r="AI18" s="125">
        <v>0</v>
      </c>
      <c r="AJ18" s="8">
        <v>0</v>
      </c>
      <c r="AK18" s="125">
        <v>0</v>
      </c>
      <c r="AL18" s="95">
        <v>0</v>
      </c>
      <c r="AM18" s="8">
        <v>0</v>
      </c>
      <c r="AN18" s="6">
        <f t="shared" si="24"/>
        <v>7</v>
      </c>
      <c r="AO18" s="6">
        <f t="shared" si="25"/>
        <v>12</v>
      </c>
      <c r="AP18" s="6">
        <f t="shared" si="26"/>
        <v>19</v>
      </c>
      <c r="AR18" s="129" t="s">
        <v>33</v>
      </c>
      <c r="AS18" s="125">
        <v>49</v>
      </c>
      <c r="AT18" s="95">
        <v>41</v>
      </c>
      <c r="AU18" s="4">
        <f t="shared" si="27"/>
        <v>90</v>
      </c>
      <c r="AV18" s="125">
        <v>0</v>
      </c>
      <c r="AW18" s="95">
        <v>0</v>
      </c>
      <c r="AX18" s="8">
        <v>0</v>
      </c>
      <c r="AY18" s="86">
        <v>0</v>
      </c>
      <c r="AZ18" s="38">
        <v>0</v>
      </c>
      <c r="BA18" s="8">
        <v>0</v>
      </c>
      <c r="BB18" s="6">
        <f t="shared" si="28"/>
        <v>49</v>
      </c>
      <c r="BC18" s="6">
        <f t="shared" si="29"/>
        <v>41</v>
      </c>
      <c r="BD18" s="6">
        <f t="shared" si="30"/>
        <v>90</v>
      </c>
      <c r="BF18" s="30" t="s">
        <v>33</v>
      </c>
      <c r="BG18" s="86">
        <v>26</v>
      </c>
      <c r="BH18" s="38">
        <v>22</v>
      </c>
      <c r="BI18" s="4">
        <f t="shared" si="31"/>
        <v>48</v>
      </c>
      <c r="BJ18" s="125">
        <v>0</v>
      </c>
      <c r="BK18" s="95">
        <v>0</v>
      </c>
      <c r="BL18" s="31">
        <v>0</v>
      </c>
      <c r="BM18" s="125">
        <v>0</v>
      </c>
      <c r="BN18" s="95">
        <v>0</v>
      </c>
      <c r="BO18" s="8">
        <v>0</v>
      </c>
      <c r="BP18" s="6">
        <f t="shared" si="32"/>
        <v>26</v>
      </c>
      <c r="BQ18" s="6">
        <f t="shared" si="33"/>
        <v>22</v>
      </c>
      <c r="BR18" s="6">
        <f t="shared" si="34"/>
        <v>48</v>
      </c>
      <c r="BT18" s="30" t="s">
        <v>33</v>
      </c>
      <c r="BU18" s="86">
        <v>0</v>
      </c>
      <c r="BV18" s="38">
        <v>0</v>
      </c>
      <c r="BW18" s="4">
        <v>0</v>
      </c>
      <c r="BX18" s="86">
        <v>0</v>
      </c>
      <c r="BY18" s="86">
        <v>0</v>
      </c>
      <c r="BZ18" s="5">
        <v>0</v>
      </c>
      <c r="CA18" s="85">
        <v>40</v>
      </c>
      <c r="CB18" s="125">
        <v>34</v>
      </c>
      <c r="CC18" s="5">
        <f t="shared" si="35"/>
        <v>74</v>
      </c>
      <c r="CD18" s="6">
        <f t="shared" si="36"/>
        <v>40</v>
      </c>
      <c r="CE18" s="6">
        <f t="shared" si="37"/>
        <v>34</v>
      </c>
      <c r="CF18" s="6">
        <f t="shared" si="38"/>
        <v>74</v>
      </c>
      <c r="CH18" s="30" t="s">
        <v>33</v>
      </c>
      <c r="CI18" s="86">
        <v>8</v>
      </c>
      <c r="CJ18" s="38">
        <v>10</v>
      </c>
      <c r="CK18" s="4">
        <f t="shared" si="39"/>
        <v>18</v>
      </c>
      <c r="CL18" s="125">
        <v>0</v>
      </c>
      <c r="CM18" s="95">
        <v>0</v>
      </c>
      <c r="CN18" s="31">
        <v>0</v>
      </c>
      <c r="CO18" s="125">
        <v>0</v>
      </c>
      <c r="CP18" s="95">
        <v>0</v>
      </c>
      <c r="CQ18" s="8">
        <v>0</v>
      </c>
      <c r="CR18" s="6">
        <f t="shared" si="40"/>
        <v>8</v>
      </c>
      <c r="CS18" s="6">
        <f t="shared" si="41"/>
        <v>10</v>
      </c>
      <c r="CT18" s="6">
        <f t="shared" si="42"/>
        <v>18</v>
      </c>
      <c r="CV18" s="30" t="s">
        <v>33</v>
      </c>
      <c r="CW18" s="86">
        <v>11</v>
      </c>
      <c r="CX18" s="38">
        <v>12</v>
      </c>
      <c r="CY18" s="4">
        <f t="shared" si="43"/>
        <v>23</v>
      </c>
      <c r="CZ18" s="125">
        <v>0</v>
      </c>
      <c r="DA18" s="95">
        <v>0</v>
      </c>
      <c r="DB18" s="31">
        <v>0</v>
      </c>
      <c r="DC18" s="125">
        <v>0</v>
      </c>
      <c r="DD18" s="95">
        <v>0</v>
      </c>
      <c r="DE18" s="8">
        <v>0</v>
      </c>
      <c r="DF18" s="6">
        <f t="shared" si="44"/>
        <v>11</v>
      </c>
      <c r="DG18" s="6">
        <f t="shared" si="45"/>
        <v>12</v>
      </c>
      <c r="DH18" s="6">
        <f t="shared" si="46"/>
        <v>23</v>
      </c>
      <c r="DJ18" s="30" t="s">
        <v>33</v>
      </c>
      <c r="DK18" s="86">
        <v>42</v>
      </c>
      <c r="DL18" s="38">
        <v>30</v>
      </c>
      <c r="DM18" s="4">
        <f t="shared" si="47"/>
        <v>72</v>
      </c>
      <c r="DN18" s="85">
        <v>0</v>
      </c>
      <c r="DO18" s="125">
        <v>0</v>
      </c>
      <c r="DP18" s="31">
        <v>0</v>
      </c>
      <c r="DQ18" s="125">
        <v>0</v>
      </c>
      <c r="DR18" s="95">
        <v>0</v>
      </c>
      <c r="DS18" s="8">
        <v>0</v>
      </c>
      <c r="DT18" s="6">
        <f t="shared" si="48"/>
        <v>42</v>
      </c>
      <c r="DU18" s="6">
        <f t="shared" si="49"/>
        <v>30</v>
      </c>
      <c r="DV18" s="6">
        <f t="shared" si="50"/>
        <v>72</v>
      </c>
      <c r="DX18" s="30" t="s">
        <v>33</v>
      </c>
      <c r="DY18" s="81">
        <v>0</v>
      </c>
      <c r="DZ18" s="35">
        <v>0</v>
      </c>
      <c r="EA18" s="4">
        <f t="shared" si="51"/>
        <v>0</v>
      </c>
      <c r="EB18" s="125">
        <v>0</v>
      </c>
      <c r="EC18" s="95">
        <v>0</v>
      </c>
      <c r="ED18" s="31">
        <v>0</v>
      </c>
      <c r="EE18" s="125">
        <v>0</v>
      </c>
      <c r="EF18" s="95">
        <v>0</v>
      </c>
      <c r="EG18" s="8">
        <v>0</v>
      </c>
      <c r="EH18" s="6">
        <f t="shared" si="52"/>
        <v>0</v>
      </c>
      <c r="EI18" s="6">
        <f t="shared" si="53"/>
        <v>0</v>
      </c>
      <c r="EJ18" s="6">
        <f t="shared" si="54"/>
        <v>0</v>
      </c>
    </row>
    <row r="19" spans="2:140" ht="21.75" thickBot="1" x14ac:dyDescent="0.25">
      <c r="B19" s="30" t="s">
        <v>34</v>
      </c>
      <c r="C19" s="76">
        <f t="shared" si="10"/>
        <v>114</v>
      </c>
      <c r="D19" s="76">
        <f t="shared" si="11"/>
        <v>90</v>
      </c>
      <c r="E19" s="77">
        <f t="shared" si="12"/>
        <v>204</v>
      </c>
      <c r="F19" s="76">
        <v>0</v>
      </c>
      <c r="G19" s="76">
        <v>0</v>
      </c>
      <c r="H19" s="77">
        <v>0</v>
      </c>
      <c r="I19" s="76">
        <f t="shared" si="13"/>
        <v>30</v>
      </c>
      <c r="J19" s="76">
        <f t="shared" si="14"/>
        <v>30</v>
      </c>
      <c r="K19" s="77">
        <f t="shared" si="15"/>
        <v>60</v>
      </c>
      <c r="L19" s="77">
        <f t="shared" si="16"/>
        <v>144</v>
      </c>
      <c r="M19" s="77">
        <f t="shared" si="17"/>
        <v>120</v>
      </c>
      <c r="N19" s="77">
        <f t="shared" si="18"/>
        <v>264</v>
      </c>
      <c r="P19" s="129" t="s">
        <v>34</v>
      </c>
      <c r="Q19" s="86">
        <v>11</v>
      </c>
      <c r="R19" s="38">
        <v>9</v>
      </c>
      <c r="S19" s="4">
        <f t="shared" si="19"/>
        <v>20</v>
      </c>
      <c r="T19" s="95">
        <v>0</v>
      </c>
      <c r="U19" s="95">
        <v>0</v>
      </c>
      <c r="V19" s="95">
        <v>0</v>
      </c>
      <c r="W19" s="95">
        <v>0</v>
      </c>
      <c r="X19" s="95">
        <v>0</v>
      </c>
      <c r="Y19" s="11">
        <v>0</v>
      </c>
      <c r="Z19" s="6">
        <f t="shared" si="20"/>
        <v>11</v>
      </c>
      <c r="AA19" s="6">
        <f t="shared" si="21"/>
        <v>9</v>
      </c>
      <c r="AB19" s="6">
        <f t="shared" si="22"/>
        <v>20</v>
      </c>
      <c r="AD19" s="129" t="s">
        <v>34</v>
      </c>
      <c r="AE19" s="86">
        <v>7</v>
      </c>
      <c r="AF19" s="38">
        <v>6</v>
      </c>
      <c r="AG19" s="4">
        <f t="shared" si="23"/>
        <v>13</v>
      </c>
      <c r="AH19" s="125">
        <v>0</v>
      </c>
      <c r="AI19" s="125">
        <v>0</v>
      </c>
      <c r="AJ19" s="8">
        <v>0</v>
      </c>
      <c r="AK19" s="125">
        <v>0</v>
      </c>
      <c r="AL19" s="95">
        <v>0</v>
      </c>
      <c r="AM19" s="8">
        <v>0</v>
      </c>
      <c r="AN19" s="6">
        <f t="shared" si="24"/>
        <v>7</v>
      </c>
      <c r="AO19" s="6">
        <f t="shared" si="25"/>
        <v>6</v>
      </c>
      <c r="AP19" s="6">
        <f t="shared" si="26"/>
        <v>13</v>
      </c>
      <c r="AR19" s="129" t="s">
        <v>34</v>
      </c>
      <c r="AS19" s="125">
        <v>32</v>
      </c>
      <c r="AT19" s="95">
        <v>22</v>
      </c>
      <c r="AU19" s="4">
        <f t="shared" si="27"/>
        <v>54</v>
      </c>
      <c r="AV19" s="125">
        <v>0</v>
      </c>
      <c r="AW19" s="95">
        <v>0</v>
      </c>
      <c r="AX19" s="8">
        <v>0</v>
      </c>
      <c r="AY19" s="86">
        <v>0</v>
      </c>
      <c r="AZ19" s="38">
        <v>0</v>
      </c>
      <c r="BA19" s="8">
        <v>0</v>
      </c>
      <c r="BB19" s="6">
        <f t="shared" si="28"/>
        <v>32</v>
      </c>
      <c r="BC19" s="6">
        <f t="shared" si="29"/>
        <v>22</v>
      </c>
      <c r="BD19" s="6">
        <f t="shared" si="30"/>
        <v>54</v>
      </c>
      <c r="BF19" s="30" t="s">
        <v>34</v>
      </c>
      <c r="BG19" s="86">
        <v>18</v>
      </c>
      <c r="BH19" s="38">
        <v>14</v>
      </c>
      <c r="BI19" s="4">
        <f t="shared" si="31"/>
        <v>32</v>
      </c>
      <c r="BJ19" s="125">
        <v>0</v>
      </c>
      <c r="BK19" s="95">
        <v>0</v>
      </c>
      <c r="BL19" s="31">
        <v>0</v>
      </c>
      <c r="BM19" s="125">
        <v>0</v>
      </c>
      <c r="BN19" s="95">
        <v>0</v>
      </c>
      <c r="BO19" s="8">
        <v>0</v>
      </c>
      <c r="BP19" s="6">
        <f t="shared" si="32"/>
        <v>18</v>
      </c>
      <c r="BQ19" s="6">
        <f t="shared" si="33"/>
        <v>14</v>
      </c>
      <c r="BR19" s="6">
        <f t="shared" si="34"/>
        <v>32</v>
      </c>
      <c r="BT19" s="30" t="s">
        <v>34</v>
      </c>
      <c r="BU19" s="86">
        <v>0</v>
      </c>
      <c r="BV19" s="38">
        <v>0</v>
      </c>
      <c r="BW19" s="4">
        <v>0</v>
      </c>
      <c r="BX19" s="86">
        <v>0</v>
      </c>
      <c r="BY19" s="86">
        <v>0</v>
      </c>
      <c r="BZ19" s="5">
        <v>0</v>
      </c>
      <c r="CA19" s="85">
        <v>30</v>
      </c>
      <c r="CB19" s="125">
        <v>30</v>
      </c>
      <c r="CC19" s="5">
        <f t="shared" si="35"/>
        <v>60</v>
      </c>
      <c r="CD19" s="6">
        <f t="shared" si="36"/>
        <v>30</v>
      </c>
      <c r="CE19" s="6">
        <f t="shared" si="37"/>
        <v>30</v>
      </c>
      <c r="CF19" s="6">
        <f t="shared" si="38"/>
        <v>60</v>
      </c>
      <c r="CH19" s="30" t="s">
        <v>34</v>
      </c>
      <c r="CI19" s="86">
        <v>11</v>
      </c>
      <c r="CJ19" s="38">
        <v>5</v>
      </c>
      <c r="CK19" s="4">
        <f t="shared" si="39"/>
        <v>16</v>
      </c>
      <c r="CL19" s="125">
        <v>0</v>
      </c>
      <c r="CM19" s="95">
        <v>0</v>
      </c>
      <c r="CN19" s="31">
        <v>0</v>
      </c>
      <c r="CO19" s="125">
        <v>0</v>
      </c>
      <c r="CP19" s="95">
        <v>0</v>
      </c>
      <c r="CQ19" s="8">
        <v>0</v>
      </c>
      <c r="CR19" s="6">
        <f t="shared" si="40"/>
        <v>11</v>
      </c>
      <c r="CS19" s="6">
        <f t="shared" si="41"/>
        <v>5</v>
      </c>
      <c r="CT19" s="6">
        <f t="shared" si="42"/>
        <v>16</v>
      </c>
      <c r="CV19" s="30" t="s">
        <v>34</v>
      </c>
      <c r="CW19" s="86">
        <v>11</v>
      </c>
      <c r="CX19" s="38">
        <v>10</v>
      </c>
      <c r="CY19" s="4">
        <f t="shared" si="43"/>
        <v>21</v>
      </c>
      <c r="CZ19" s="125">
        <v>0</v>
      </c>
      <c r="DA19" s="95">
        <v>0</v>
      </c>
      <c r="DB19" s="31">
        <v>0</v>
      </c>
      <c r="DC19" s="125">
        <v>0</v>
      </c>
      <c r="DD19" s="95">
        <v>0</v>
      </c>
      <c r="DE19" s="8">
        <v>0</v>
      </c>
      <c r="DF19" s="6">
        <f t="shared" si="44"/>
        <v>11</v>
      </c>
      <c r="DG19" s="6">
        <f t="shared" si="45"/>
        <v>10</v>
      </c>
      <c r="DH19" s="6">
        <f t="shared" si="46"/>
        <v>21</v>
      </c>
      <c r="DJ19" s="30" t="s">
        <v>34</v>
      </c>
      <c r="DK19" s="86">
        <v>24</v>
      </c>
      <c r="DL19" s="38">
        <v>24</v>
      </c>
      <c r="DM19" s="4">
        <f t="shared" si="47"/>
        <v>48</v>
      </c>
      <c r="DN19" s="85">
        <v>0</v>
      </c>
      <c r="DO19" s="125">
        <v>0</v>
      </c>
      <c r="DP19" s="31">
        <v>0</v>
      </c>
      <c r="DQ19" s="125">
        <v>0</v>
      </c>
      <c r="DR19" s="95">
        <v>0</v>
      </c>
      <c r="DS19" s="8">
        <v>0</v>
      </c>
      <c r="DT19" s="6">
        <f t="shared" si="48"/>
        <v>24</v>
      </c>
      <c r="DU19" s="6">
        <f t="shared" si="49"/>
        <v>24</v>
      </c>
      <c r="DV19" s="6">
        <f t="shared" si="50"/>
        <v>48</v>
      </c>
      <c r="DX19" s="30" t="s">
        <v>34</v>
      </c>
      <c r="DY19" s="81">
        <v>0</v>
      </c>
      <c r="DZ19" s="35">
        <v>0</v>
      </c>
      <c r="EA19" s="4">
        <f t="shared" si="51"/>
        <v>0</v>
      </c>
      <c r="EB19" s="125">
        <v>0</v>
      </c>
      <c r="EC19" s="95">
        <v>0</v>
      </c>
      <c r="ED19" s="31">
        <v>0</v>
      </c>
      <c r="EE19" s="125">
        <v>0</v>
      </c>
      <c r="EF19" s="95">
        <v>0</v>
      </c>
      <c r="EG19" s="8">
        <v>0</v>
      </c>
      <c r="EH19" s="6">
        <f t="shared" si="52"/>
        <v>0</v>
      </c>
      <c r="EI19" s="6">
        <f t="shared" si="53"/>
        <v>0</v>
      </c>
      <c r="EJ19" s="6">
        <f t="shared" si="54"/>
        <v>0</v>
      </c>
    </row>
    <row r="20" spans="2:140" ht="21.75" thickBot="1" x14ac:dyDescent="0.25">
      <c r="B20" s="30" t="s">
        <v>35</v>
      </c>
      <c r="C20" s="76">
        <f t="shared" si="10"/>
        <v>77</v>
      </c>
      <c r="D20" s="76">
        <f t="shared" si="11"/>
        <v>81</v>
      </c>
      <c r="E20" s="77">
        <f t="shared" si="12"/>
        <v>158</v>
      </c>
      <c r="F20" s="76">
        <v>0</v>
      </c>
      <c r="G20" s="76">
        <v>0</v>
      </c>
      <c r="H20" s="77">
        <v>0</v>
      </c>
      <c r="I20" s="76">
        <f t="shared" si="13"/>
        <v>25</v>
      </c>
      <c r="J20" s="76">
        <f t="shared" si="14"/>
        <v>27</v>
      </c>
      <c r="K20" s="77">
        <f t="shared" si="15"/>
        <v>52</v>
      </c>
      <c r="L20" s="77">
        <f t="shared" si="16"/>
        <v>102</v>
      </c>
      <c r="M20" s="77">
        <f t="shared" si="17"/>
        <v>108</v>
      </c>
      <c r="N20" s="77">
        <f t="shared" si="18"/>
        <v>210</v>
      </c>
      <c r="P20" s="129" t="s">
        <v>35</v>
      </c>
      <c r="Q20" s="86">
        <v>2</v>
      </c>
      <c r="R20" s="38">
        <v>5</v>
      </c>
      <c r="S20" s="4">
        <f t="shared" si="19"/>
        <v>7</v>
      </c>
      <c r="T20" s="95">
        <v>0</v>
      </c>
      <c r="U20" s="95">
        <v>0</v>
      </c>
      <c r="V20" s="95">
        <v>0</v>
      </c>
      <c r="W20" s="95">
        <v>0</v>
      </c>
      <c r="X20" s="95">
        <v>0</v>
      </c>
      <c r="Y20" s="11">
        <v>0</v>
      </c>
      <c r="Z20" s="6">
        <f t="shared" si="20"/>
        <v>2</v>
      </c>
      <c r="AA20" s="6">
        <f t="shared" si="21"/>
        <v>5</v>
      </c>
      <c r="AB20" s="6">
        <f t="shared" si="22"/>
        <v>7</v>
      </c>
      <c r="AD20" s="129" t="s">
        <v>35</v>
      </c>
      <c r="AE20" s="86">
        <v>12</v>
      </c>
      <c r="AF20" s="38">
        <v>7</v>
      </c>
      <c r="AG20" s="4">
        <f t="shared" si="23"/>
        <v>19</v>
      </c>
      <c r="AH20" s="125">
        <v>0</v>
      </c>
      <c r="AI20" s="125">
        <v>0</v>
      </c>
      <c r="AJ20" s="8">
        <v>0</v>
      </c>
      <c r="AK20" s="125">
        <v>0</v>
      </c>
      <c r="AL20" s="95">
        <v>0</v>
      </c>
      <c r="AM20" s="8">
        <v>0</v>
      </c>
      <c r="AN20" s="6">
        <f t="shared" si="24"/>
        <v>12</v>
      </c>
      <c r="AO20" s="6">
        <f t="shared" si="25"/>
        <v>7</v>
      </c>
      <c r="AP20" s="6">
        <f t="shared" si="26"/>
        <v>19</v>
      </c>
      <c r="AR20" s="129" t="s">
        <v>35</v>
      </c>
      <c r="AS20" s="125">
        <v>22</v>
      </c>
      <c r="AT20" s="95">
        <v>21</v>
      </c>
      <c r="AU20" s="4">
        <f t="shared" si="27"/>
        <v>43</v>
      </c>
      <c r="AV20" s="125">
        <v>0</v>
      </c>
      <c r="AW20" s="95">
        <v>0</v>
      </c>
      <c r="AX20" s="8">
        <v>0</v>
      </c>
      <c r="AY20" s="86">
        <v>0</v>
      </c>
      <c r="AZ20" s="38">
        <v>0</v>
      </c>
      <c r="BA20" s="8">
        <v>0</v>
      </c>
      <c r="BB20" s="6">
        <f t="shared" si="28"/>
        <v>22</v>
      </c>
      <c r="BC20" s="6">
        <f t="shared" si="29"/>
        <v>21</v>
      </c>
      <c r="BD20" s="6">
        <f t="shared" si="30"/>
        <v>43</v>
      </c>
      <c r="BF20" s="30" t="s">
        <v>35</v>
      </c>
      <c r="BG20" s="86">
        <v>6</v>
      </c>
      <c r="BH20" s="38">
        <v>11</v>
      </c>
      <c r="BI20" s="4">
        <f t="shared" si="31"/>
        <v>17</v>
      </c>
      <c r="BJ20" s="125">
        <v>0</v>
      </c>
      <c r="BK20" s="95">
        <v>0</v>
      </c>
      <c r="BL20" s="31">
        <v>0</v>
      </c>
      <c r="BM20" s="125">
        <v>0</v>
      </c>
      <c r="BN20" s="95">
        <v>0</v>
      </c>
      <c r="BO20" s="8">
        <v>0</v>
      </c>
      <c r="BP20" s="6">
        <f t="shared" si="32"/>
        <v>6</v>
      </c>
      <c r="BQ20" s="6">
        <f t="shared" si="33"/>
        <v>11</v>
      </c>
      <c r="BR20" s="6">
        <f t="shared" si="34"/>
        <v>17</v>
      </c>
      <c r="BT20" s="30" t="s">
        <v>35</v>
      </c>
      <c r="BU20" s="86">
        <v>0</v>
      </c>
      <c r="BV20" s="38">
        <v>0</v>
      </c>
      <c r="BW20" s="4">
        <v>0</v>
      </c>
      <c r="BX20" s="86">
        <v>0</v>
      </c>
      <c r="BY20" s="86">
        <v>0</v>
      </c>
      <c r="BZ20" s="5">
        <v>0</v>
      </c>
      <c r="CA20" s="85">
        <v>25</v>
      </c>
      <c r="CB20" s="125">
        <v>27</v>
      </c>
      <c r="CC20" s="5">
        <f t="shared" si="35"/>
        <v>52</v>
      </c>
      <c r="CD20" s="6">
        <f t="shared" si="36"/>
        <v>25</v>
      </c>
      <c r="CE20" s="6">
        <f t="shared" si="37"/>
        <v>27</v>
      </c>
      <c r="CF20" s="6">
        <f t="shared" si="38"/>
        <v>52</v>
      </c>
      <c r="CH20" s="30" t="s">
        <v>35</v>
      </c>
      <c r="CI20" s="86">
        <v>6</v>
      </c>
      <c r="CJ20" s="38">
        <v>3</v>
      </c>
      <c r="CK20" s="4">
        <f t="shared" si="39"/>
        <v>9</v>
      </c>
      <c r="CL20" s="125">
        <v>0</v>
      </c>
      <c r="CM20" s="95">
        <v>0</v>
      </c>
      <c r="CN20" s="31">
        <v>0</v>
      </c>
      <c r="CO20" s="125">
        <v>0</v>
      </c>
      <c r="CP20" s="95">
        <v>0</v>
      </c>
      <c r="CQ20" s="8">
        <v>0</v>
      </c>
      <c r="CR20" s="6">
        <f t="shared" si="40"/>
        <v>6</v>
      </c>
      <c r="CS20" s="6">
        <f t="shared" si="41"/>
        <v>3</v>
      </c>
      <c r="CT20" s="6">
        <f t="shared" si="42"/>
        <v>9</v>
      </c>
      <c r="CV20" s="30" t="s">
        <v>35</v>
      </c>
      <c r="CW20" s="86">
        <v>5</v>
      </c>
      <c r="CX20" s="38">
        <v>9</v>
      </c>
      <c r="CY20" s="4">
        <f t="shared" si="43"/>
        <v>14</v>
      </c>
      <c r="CZ20" s="125">
        <v>0</v>
      </c>
      <c r="DA20" s="95">
        <v>0</v>
      </c>
      <c r="DB20" s="31">
        <v>0</v>
      </c>
      <c r="DC20" s="125">
        <v>0</v>
      </c>
      <c r="DD20" s="95">
        <v>0</v>
      </c>
      <c r="DE20" s="8">
        <v>0</v>
      </c>
      <c r="DF20" s="6">
        <f t="shared" si="44"/>
        <v>5</v>
      </c>
      <c r="DG20" s="6">
        <f t="shared" si="45"/>
        <v>9</v>
      </c>
      <c r="DH20" s="6">
        <f t="shared" si="46"/>
        <v>14</v>
      </c>
      <c r="DJ20" s="30" t="s">
        <v>35</v>
      </c>
      <c r="DK20" s="86">
        <v>24</v>
      </c>
      <c r="DL20" s="38">
        <v>25</v>
      </c>
      <c r="DM20" s="4">
        <f t="shared" si="47"/>
        <v>49</v>
      </c>
      <c r="DN20" s="85">
        <v>0</v>
      </c>
      <c r="DO20" s="125">
        <v>0</v>
      </c>
      <c r="DP20" s="31">
        <v>0</v>
      </c>
      <c r="DQ20" s="125">
        <v>0</v>
      </c>
      <c r="DR20" s="95">
        <v>0</v>
      </c>
      <c r="DS20" s="8">
        <v>0</v>
      </c>
      <c r="DT20" s="6">
        <f t="shared" si="48"/>
        <v>24</v>
      </c>
      <c r="DU20" s="6">
        <f t="shared" si="49"/>
        <v>25</v>
      </c>
      <c r="DV20" s="6">
        <f t="shared" si="50"/>
        <v>49</v>
      </c>
      <c r="DX20" s="30" t="s">
        <v>35</v>
      </c>
      <c r="DY20" s="81">
        <v>0</v>
      </c>
      <c r="DZ20" s="35">
        <v>0</v>
      </c>
      <c r="EA20" s="4">
        <f t="shared" si="51"/>
        <v>0</v>
      </c>
      <c r="EB20" s="125">
        <v>0</v>
      </c>
      <c r="EC20" s="95">
        <v>0</v>
      </c>
      <c r="ED20" s="31">
        <v>0</v>
      </c>
      <c r="EE20" s="125">
        <v>0</v>
      </c>
      <c r="EF20" s="95">
        <v>0</v>
      </c>
      <c r="EG20" s="8">
        <v>0</v>
      </c>
      <c r="EH20" s="6">
        <f t="shared" si="52"/>
        <v>0</v>
      </c>
      <c r="EI20" s="6">
        <f t="shared" si="53"/>
        <v>0</v>
      </c>
      <c r="EJ20" s="6">
        <f t="shared" si="54"/>
        <v>0</v>
      </c>
    </row>
    <row r="21" spans="2:140" ht="21.75" thickBot="1" x14ac:dyDescent="0.25">
      <c r="B21" s="30" t="s">
        <v>36</v>
      </c>
      <c r="C21" s="76">
        <f t="shared" si="10"/>
        <v>78</v>
      </c>
      <c r="D21" s="76">
        <f t="shared" si="11"/>
        <v>62</v>
      </c>
      <c r="E21" s="77">
        <f t="shared" si="12"/>
        <v>140</v>
      </c>
      <c r="F21" s="76">
        <v>0</v>
      </c>
      <c r="G21" s="76">
        <v>0</v>
      </c>
      <c r="H21" s="77">
        <v>0</v>
      </c>
      <c r="I21" s="76">
        <f t="shared" si="13"/>
        <v>15</v>
      </c>
      <c r="J21" s="76">
        <f t="shared" si="14"/>
        <v>18</v>
      </c>
      <c r="K21" s="77">
        <f t="shared" si="15"/>
        <v>33</v>
      </c>
      <c r="L21" s="77">
        <f t="shared" si="16"/>
        <v>93</v>
      </c>
      <c r="M21" s="77">
        <f t="shared" si="17"/>
        <v>80</v>
      </c>
      <c r="N21" s="77">
        <f t="shared" si="18"/>
        <v>173</v>
      </c>
      <c r="P21" s="129" t="s">
        <v>36</v>
      </c>
      <c r="Q21" s="86">
        <v>6</v>
      </c>
      <c r="R21" s="38">
        <v>2</v>
      </c>
      <c r="S21" s="4">
        <f t="shared" si="19"/>
        <v>8</v>
      </c>
      <c r="T21" s="95">
        <v>0</v>
      </c>
      <c r="U21" s="95">
        <v>0</v>
      </c>
      <c r="V21" s="95">
        <v>0</v>
      </c>
      <c r="W21" s="95">
        <v>0</v>
      </c>
      <c r="X21" s="95">
        <v>0</v>
      </c>
      <c r="Y21" s="11">
        <v>0</v>
      </c>
      <c r="Z21" s="6">
        <f t="shared" si="20"/>
        <v>6</v>
      </c>
      <c r="AA21" s="6">
        <f t="shared" si="21"/>
        <v>2</v>
      </c>
      <c r="AB21" s="6">
        <f t="shared" si="22"/>
        <v>8</v>
      </c>
      <c r="AD21" s="129" t="s">
        <v>36</v>
      </c>
      <c r="AE21" s="86">
        <v>8</v>
      </c>
      <c r="AF21" s="38">
        <v>12</v>
      </c>
      <c r="AG21" s="4">
        <f t="shared" si="23"/>
        <v>20</v>
      </c>
      <c r="AH21" s="125">
        <v>0</v>
      </c>
      <c r="AI21" s="125">
        <v>0</v>
      </c>
      <c r="AJ21" s="8">
        <v>0</v>
      </c>
      <c r="AK21" s="125">
        <v>0</v>
      </c>
      <c r="AL21" s="95">
        <v>0</v>
      </c>
      <c r="AM21" s="8">
        <v>0</v>
      </c>
      <c r="AN21" s="6">
        <f t="shared" si="24"/>
        <v>8</v>
      </c>
      <c r="AO21" s="6">
        <f t="shared" si="25"/>
        <v>12</v>
      </c>
      <c r="AP21" s="6">
        <f t="shared" si="26"/>
        <v>20</v>
      </c>
      <c r="AR21" s="129" t="s">
        <v>36</v>
      </c>
      <c r="AS21" s="125">
        <v>24</v>
      </c>
      <c r="AT21" s="95">
        <v>18</v>
      </c>
      <c r="AU21" s="4">
        <f t="shared" si="27"/>
        <v>42</v>
      </c>
      <c r="AV21" s="125">
        <v>0</v>
      </c>
      <c r="AW21" s="95">
        <v>0</v>
      </c>
      <c r="AX21" s="8">
        <v>0</v>
      </c>
      <c r="AY21" s="86">
        <v>0</v>
      </c>
      <c r="AZ21" s="38">
        <v>0</v>
      </c>
      <c r="BA21" s="8">
        <v>0</v>
      </c>
      <c r="BB21" s="6">
        <f t="shared" si="28"/>
        <v>24</v>
      </c>
      <c r="BC21" s="6">
        <f t="shared" si="29"/>
        <v>18</v>
      </c>
      <c r="BD21" s="6">
        <f t="shared" si="30"/>
        <v>42</v>
      </c>
      <c r="BF21" s="30" t="s">
        <v>36</v>
      </c>
      <c r="BG21" s="86">
        <v>9</v>
      </c>
      <c r="BH21" s="38">
        <v>4</v>
      </c>
      <c r="BI21" s="4">
        <f t="shared" si="31"/>
        <v>13</v>
      </c>
      <c r="BJ21" s="125">
        <v>0</v>
      </c>
      <c r="BK21" s="95">
        <v>0</v>
      </c>
      <c r="BL21" s="31">
        <v>0</v>
      </c>
      <c r="BM21" s="125">
        <v>0</v>
      </c>
      <c r="BN21" s="95">
        <v>0</v>
      </c>
      <c r="BO21" s="8">
        <v>0</v>
      </c>
      <c r="BP21" s="6">
        <f t="shared" si="32"/>
        <v>9</v>
      </c>
      <c r="BQ21" s="6">
        <f t="shared" si="33"/>
        <v>4</v>
      </c>
      <c r="BR21" s="6">
        <f t="shared" si="34"/>
        <v>13</v>
      </c>
      <c r="BT21" s="30" t="s">
        <v>36</v>
      </c>
      <c r="BU21" s="86">
        <v>0</v>
      </c>
      <c r="BV21" s="38">
        <v>0</v>
      </c>
      <c r="BW21" s="4">
        <v>0</v>
      </c>
      <c r="BX21" s="86">
        <v>0</v>
      </c>
      <c r="BY21" s="86">
        <v>0</v>
      </c>
      <c r="BZ21" s="5">
        <v>0</v>
      </c>
      <c r="CA21" s="85">
        <v>15</v>
      </c>
      <c r="CB21" s="125">
        <v>18</v>
      </c>
      <c r="CC21" s="5">
        <f t="shared" si="35"/>
        <v>33</v>
      </c>
      <c r="CD21" s="6">
        <f t="shared" si="36"/>
        <v>15</v>
      </c>
      <c r="CE21" s="6">
        <f t="shared" si="37"/>
        <v>18</v>
      </c>
      <c r="CF21" s="6">
        <f t="shared" si="38"/>
        <v>33</v>
      </c>
      <c r="CH21" s="30" t="s">
        <v>36</v>
      </c>
      <c r="CI21" s="86">
        <v>1</v>
      </c>
      <c r="CJ21" s="38">
        <v>1</v>
      </c>
      <c r="CK21" s="4">
        <f t="shared" si="39"/>
        <v>2</v>
      </c>
      <c r="CL21" s="125">
        <v>0</v>
      </c>
      <c r="CM21" s="95">
        <v>0</v>
      </c>
      <c r="CN21" s="31">
        <v>0</v>
      </c>
      <c r="CO21" s="125">
        <v>0</v>
      </c>
      <c r="CP21" s="95">
        <v>0</v>
      </c>
      <c r="CQ21" s="8">
        <v>0</v>
      </c>
      <c r="CR21" s="6">
        <f t="shared" si="40"/>
        <v>1</v>
      </c>
      <c r="CS21" s="6">
        <f t="shared" si="41"/>
        <v>1</v>
      </c>
      <c r="CT21" s="6">
        <f t="shared" si="42"/>
        <v>2</v>
      </c>
      <c r="CV21" s="30" t="s">
        <v>36</v>
      </c>
      <c r="CW21" s="86">
        <v>8</v>
      </c>
      <c r="CX21" s="38">
        <v>7</v>
      </c>
      <c r="CY21" s="4">
        <f t="shared" si="43"/>
        <v>15</v>
      </c>
      <c r="CZ21" s="125">
        <v>0</v>
      </c>
      <c r="DA21" s="95">
        <v>0</v>
      </c>
      <c r="DB21" s="31">
        <v>0</v>
      </c>
      <c r="DC21" s="125">
        <v>0</v>
      </c>
      <c r="DD21" s="95">
        <v>0</v>
      </c>
      <c r="DE21" s="8">
        <v>0</v>
      </c>
      <c r="DF21" s="6">
        <f t="shared" si="44"/>
        <v>8</v>
      </c>
      <c r="DG21" s="6">
        <f t="shared" si="45"/>
        <v>7</v>
      </c>
      <c r="DH21" s="6">
        <f t="shared" si="46"/>
        <v>15</v>
      </c>
      <c r="DJ21" s="30" t="s">
        <v>36</v>
      </c>
      <c r="DK21" s="86">
        <v>22</v>
      </c>
      <c r="DL21" s="38">
        <v>18</v>
      </c>
      <c r="DM21" s="4">
        <f t="shared" si="47"/>
        <v>40</v>
      </c>
      <c r="DN21" s="85">
        <v>0</v>
      </c>
      <c r="DO21" s="125">
        <v>0</v>
      </c>
      <c r="DP21" s="31">
        <v>0</v>
      </c>
      <c r="DQ21" s="125">
        <v>0</v>
      </c>
      <c r="DR21" s="95">
        <v>0</v>
      </c>
      <c r="DS21" s="8">
        <v>0</v>
      </c>
      <c r="DT21" s="6">
        <f t="shared" si="48"/>
        <v>22</v>
      </c>
      <c r="DU21" s="6">
        <f t="shared" si="49"/>
        <v>18</v>
      </c>
      <c r="DV21" s="6">
        <f t="shared" si="50"/>
        <v>40</v>
      </c>
      <c r="DX21" s="30" t="s">
        <v>36</v>
      </c>
      <c r="DY21" s="81">
        <v>0</v>
      </c>
      <c r="DZ21" s="35">
        <v>0</v>
      </c>
      <c r="EA21" s="4">
        <f t="shared" si="51"/>
        <v>0</v>
      </c>
      <c r="EB21" s="125">
        <v>0</v>
      </c>
      <c r="EC21" s="95">
        <v>0</v>
      </c>
      <c r="ED21" s="31">
        <v>0</v>
      </c>
      <c r="EE21" s="125">
        <v>0</v>
      </c>
      <c r="EF21" s="95">
        <v>0</v>
      </c>
      <c r="EG21" s="8">
        <v>0</v>
      </c>
      <c r="EH21" s="6">
        <f t="shared" si="52"/>
        <v>0</v>
      </c>
      <c r="EI21" s="6">
        <f t="shared" si="53"/>
        <v>0</v>
      </c>
      <c r="EJ21" s="6">
        <f t="shared" si="54"/>
        <v>0</v>
      </c>
    </row>
    <row r="22" spans="2:140" ht="21.75" thickBot="1" x14ac:dyDescent="0.25">
      <c r="B22" s="30" t="s">
        <v>37</v>
      </c>
      <c r="C22" s="76">
        <f t="shared" si="10"/>
        <v>48</v>
      </c>
      <c r="D22" s="76">
        <f t="shared" si="11"/>
        <v>49</v>
      </c>
      <c r="E22" s="77">
        <f t="shared" si="12"/>
        <v>97</v>
      </c>
      <c r="F22" s="76">
        <v>0</v>
      </c>
      <c r="G22" s="76">
        <v>0</v>
      </c>
      <c r="H22" s="77">
        <v>0</v>
      </c>
      <c r="I22" s="76">
        <f t="shared" si="13"/>
        <v>13</v>
      </c>
      <c r="J22" s="76">
        <f t="shared" si="14"/>
        <v>13</v>
      </c>
      <c r="K22" s="77">
        <f t="shared" si="15"/>
        <v>26</v>
      </c>
      <c r="L22" s="77">
        <f t="shared" si="16"/>
        <v>61</v>
      </c>
      <c r="M22" s="77">
        <f t="shared" si="17"/>
        <v>62</v>
      </c>
      <c r="N22" s="77">
        <f t="shared" si="18"/>
        <v>123</v>
      </c>
      <c r="P22" s="129" t="s">
        <v>37</v>
      </c>
      <c r="Q22" s="86">
        <v>5</v>
      </c>
      <c r="R22" s="38">
        <v>5</v>
      </c>
      <c r="S22" s="4">
        <f t="shared" si="19"/>
        <v>10</v>
      </c>
      <c r="T22" s="95">
        <v>0</v>
      </c>
      <c r="U22" s="95">
        <v>0</v>
      </c>
      <c r="V22" s="95">
        <v>0</v>
      </c>
      <c r="W22" s="95">
        <v>0</v>
      </c>
      <c r="X22" s="95">
        <v>0</v>
      </c>
      <c r="Y22" s="11">
        <v>0</v>
      </c>
      <c r="Z22" s="6">
        <f t="shared" si="20"/>
        <v>5</v>
      </c>
      <c r="AA22" s="6">
        <f t="shared" si="21"/>
        <v>5</v>
      </c>
      <c r="AB22" s="6">
        <f t="shared" si="22"/>
        <v>10</v>
      </c>
      <c r="AD22" s="129" t="s">
        <v>37</v>
      </c>
      <c r="AE22" s="86">
        <v>3</v>
      </c>
      <c r="AF22" s="38">
        <v>3</v>
      </c>
      <c r="AG22" s="4">
        <f t="shared" si="23"/>
        <v>6</v>
      </c>
      <c r="AH22" s="125">
        <v>0</v>
      </c>
      <c r="AI22" s="125">
        <v>0</v>
      </c>
      <c r="AJ22" s="8">
        <v>0</v>
      </c>
      <c r="AK22" s="125">
        <v>0</v>
      </c>
      <c r="AL22" s="95">
        <v>0</v>
      </c>
      <c r="AM22" s="8">
        <v>0</v>
      </c>
      <c r="AN22" s="6">
        <f t="shared" si="24"/>
        <v>3</v>
      </c>
      <c r="AO22" s="6">
        <f t="shared" si="25"/>
        <v>3</v>
      </c>
      <c r="AP22" s="6">
        <f t="shared" si="26"/>
        <v>6</v>
      </c>
      <c r="AR22" s="129" t="s">
        <v>37</v>
      </c>
      <c r="AS22" s="125">
        <v>12</v>
      </c>
      <c r="AT22" s="95">
        <v>12</v>
      </c>
      <c r="AU22" s="4">
        <f t="shared" si="27"/>
        <v>24</v>
      </c>
      <c r="AV22" s="125">
        <v>0</v>
      </c>
      <c r="AW22" s="95">
        <v>0</v>
      </c>
      <c r="AX22" s="8">
        <v>0</v>
      </c>
      <c r="AY22" s="86">
        <v>0</v>
      </c>
      <c r="AZ22" s="38">
        <v>0</v>
      </c>
      <c r="BA22" s="8">
        <v>0</v>
      </c>
      <c r="BB22" s="6">
        <f t="shared" si="28"/>
        <v>12</v>
      </c>
      <c r="BC22" s="6">
        <f t="shared" si="29"/>
        <v>12</v>
      </c>
      <c r="BD22" s="6">
        <f t="shared" si="30"/>
        <v>24</v>
      </c>
      <c r="BF22" s="30" t="s">
        <v>37</v>
      </c>
      <c r="BG22" s="86">
        <v>9</v>
      </c>
      <c r="BH22" s="38">
        <v>14</v>
      </c>
      <c r="BI22" s="4">
        <f t="shared" si="31"/>
        <v>23</v>
      </c>
      <c r="BJ22" s="125">
        <v>0</v>
      </c>
      <c r="BK22" s="95">
        <v>0</v>
      </c>
      <c r="BL22" s="31">
        <v>0</v>
      </c>
      <c r="BM22" s="125">
        <v>0</v>
      </c>
      <c r="BN22" s="95">
        <v>0</v>
      </c>
      <c r="BO22" s="8">
        <v>0</v>
      </c>
      <c r="BP22" s="6">
        <f t="shared" si="32"/>
        <v>9</v>
      </c>
      <c r="BQ22" s="6">
        <f t="shared" si="33"/>
        <v>14</v>
      </c>
      <c r="BR22" s="6">
        <f t="shared" si="34"/>
        <v>23</v>
      </c>
      <c r="BT22" s="30" t="s">
        <v>37</v>
      </c>
      <c r="BU22" s="86">
        <v>0</v>
      </c>
      <c r="BV22" s="38">
        <v>0</v>
      </c>
      <c r="BW22" s="4">
        <v>0</v>
      </c>
      <c r="BX22" s="86">
        <v>0</v>
      </c>
      <c r="BY22" s="86">
        <v>0</v>
      </c>
      <c r="BZ22" s="5">
        <v>0</v>
      </c>
      <c r="CA22" s="85">
        <v>13</v>
      </c>
      <c r="CB22" s="125">
        <v>13</v>
      </c>
      <c r="CC22" s="5">
        <f t="shared" si="35"/>
        <v>26</v>
      </c>
      <c r="CD22" s="6">
        <f t="shared" si="36"/>
        <v>13</v>
      </c>
      <c r="CE22" s="6">
        <f t="shared" si="37"/>
        <v>13</v>
      </c>
      <c r="CF22" s="6">
        <f t="shared" si="38"/>
        <v>26</v>
      </c>
      <c r="CH22" s="30" t="s">
        <v>37</v>
      </c>
      <c r="CI22" s="86">
        <v>5</v>
      </c>
      <c r="CJ22" s="38">
        <v>0</v>
      </c>
      <c r="CK22" s="4">
        <f t="shared" si="39"/>
        <v>5</v>
      </c>
      <c r="CL22" s="125">
        <v>0</v>
      </c>
      <c r="CM22" s="95">
        <v>0</v>
      </c>
      <c r="CN22" s="31">
        <v>0</v>
      </c>
      <c r="CO22" s="125">
        <v>0</v>
      </c>
      <c r="CP22" s="95">
        <v>0</v>
      </c>
      <c r="CQ22" s="8">
        <v>0</v>
      </c>
      <c r="CR22" s="6">
        <f t="shared" si="40"/>
        <v>5</v>
      </c>
      <c r="CS22" s="6">
        <f t="shared" si="41"/>
        <v>0</v>
      </c>
      <c r="CT22" s="6">
        <f t="shared" si="42"/>
        <v>5</v>
      </c>
      <c r="CV22" s="30" t="s">
        <v>37</v>
      </c>
      <c r="CW22" s="86">
        <v>5</v>
      </c>
      <c r="CX22" s="38">
        <v>3</v>
      </c>
      <c r="CY22" s="4">
        <f t="shared" si="43"/>
        <v>8</v>
      </c>
      <c r="CZ22" s="125">
        <v>0</v>
      </c>
      <c r="DA22" s="95">
        <v>0</v>
      </c>
      <c r="DB22" s="31">
        <v>0</v>
      </c>
      <c r="DC22" s="125">
        <v>0</v>
      </c>
      <c r="DD22" s="95">
        <v>0</v>
      </c>
      <c r="DE22" s="8">
        <v>0</v>
      </c>
      <c r="DF22" s="6">
        <f t="shared" si="44"/>
        <v>5</v>
      </c>
      <c r="DG22" s="6">
        <f t="shared" si="45"/>
        <v>3</v>
      </c>
      <c r="DH22" s="6">
        <f t="shared" si="46"/>
        <v>8</v>
      </c>
      <c r="DJ22" s="30" t="s">
        <v>37</v>
      </c>
      <c r="DK22" s="86">
        <v>9</v>
      </c>
      <c r="DL22" s="38">
        <v>12</v>
      </c>
      <c r="DM22" s="4">
        <f t="shared" si="47"/>
        <v>21</v>
      </c>
      <c r="DN22" s="85">
        <v>0</v>
      </c>
      <c r="DO22" s="125">
        <v>0</v>
      </c>
      <c r="DP22" s="31">
        <v>0</v>
      </c>
      <c r="DQ22" s="125">
        <v>0</v>
      </c>
      <c r="DR22" s="95">
        <v>0</v>
      </c>
      <c r="DS22" s="8">
        <v>0</v>
      </c>
      <c r="DT22" s="6">
        <f t="shared" si="48"/>
        <v>9</v>
      </c>
      <c r="DU22" s="6">
        <f t="shared" si="49"/>
        <v>12</v>
      </c>
      <c r="DV22" s="6">
        <f t="shared" si="50"/>
        <v>21</v>
      </c>
      <c r="DX22" s="30" t="s">
        <v>37</v>
      </c>
      <c r="DY22" s="81">
        <v>0</v>
      </c>
      <c r="DZ22" s="35">
        <v>0</v>
      </c>
      <c r="EA22" s="4">
        <f t="shared" si="51"/>
        <v>0</v>
      </c>
      <c r="EB22" s="125">
        <v>0</v>
      </c>
      <c r="EC22" s="95">
        <v>0</v>
      </c>
      <c r="ED22" s="31">
        <v>0</v>
      </c>
      <c r="EE22" s="125">
        <v>0</v>
      </c>
      <c r="EF22" s="95">
        <v>0</v>
      </c>
      <c r="EG22" s="8">
        <v>0</v>
      </c>
      <c r="EH22" s="6">
        <f t="shared" si="52"/>
        <v>0</v>
      </c>
      <c r="EI22" s="6">
        <f t="shared" si="53"/>
        <v>0</v>
      </c>
      <c r="EJ22" s="6">
        <f t="shared" si="54"/>
        <v>0</v>
      </c>
    </row>
    <row r="23" spans="2:140" ht="21.75" thickBot="1" x14ac:dyDescent="0.25">
      <c r="B23" s="30" t="s">
        <v>38</v>
      </c>
      <c r="C23" s="76">
        <f t="shared" si="10"/>
        <v>46</v>
      </c>
      <c r="D23" s="76">
        <f t="shared" si="11"/>
        <v>36</v>
      </c>
      <c r="E23" s="77">
        <f t="shared" si="12"/>
        <v>82</v>
      </c>
      <c r="F23" s="76">
        <v>0</v>
      </c>
      <c r="G23" s="76">
        <v>0</v>
      </c>
      <c r="H23" s="77">
        <v>0</v>
      </c>
      <c r="I23" s="76">
        <f t="shared" si="13"/>
        <v>7</v>
      </c>
      <c r="J23" s="76">
        <f t="shared" si="14"/>
        <v>5</v>
      </c>
      <c r="K23" s="77">
        <f t="shared" si="15"/>
        <v>12</v>
      </c>
      <c r="L23" s="77">
        <f t="shared" si="16"/>
        <v>53</v>
      </c>
      <c r="M23" s="77">
        <f t="shared" si="17"/>
        <v>41</v>
      </c>
      <c r="N23" s="77">
        <f t="shared" si="18"/>
        <v>94</v>
      </c>
      <c r="P23" s="129" t="s">
        <v>38</v>
      </c>
      <c r="Q23" s="86">
        <v>2</v>
      </c>
      <c r="R23" s="38">
        <v>2</v>
      </c>
      <c r="S23" s="4">
        <f t="shared" si="19"/>
        <v>4</v>
      </c>
      <c r="T23" s="95">
        <v>0</v>
      </c>
      <c r="U23" s="95">
        <v>0</v>
      </c>
      <c r="V23" s="95">
        <v>0</v>
      </c>
      <c r="W23" s="95">
        <v>0</v>
      </c>
      <c r="X23" s="95">
        <v>0</v>
      </c>
      <c r="Y23" s="11">
        <v>0</v>
      </c>
      <c r="Z23" s="6">
        <f t="shared" si="20"/>
        <v>2</v>
      </c>
      <c r="AA23" s="6">
        <f t="shared" si="21"/>
        <v>2</v>
      </c>
      <c r="AB23" s="6">
        <f t="shared" si="22"/>
        <v>4</v>
      </c>
      <c r="AD23" s="129" t="s">
        <v>38</v>
      </c>
      <c r="AE23" s="86">
        <v>2</v>
      </c>
      <c r="AF23" s="38">
        <v>1</v>
      </c>
      <c r="AG23" s="4">
        <f t="shared" si="23"/>
        <v>3</v>
      </c>
      <c r="AH23" s="125">
        <v>0</v>
      </c>
      <c r="AI23" s="125">
        <v>0</v>
      </c>
      <c r="AJ23" s="8">
        <v>0</v>
      </c>
      <c r="AK23" s="125">
        <v>0</v>
      </c>
      <c r="AL23" s="95">
        <v>0</v>
      </c>
      <c r="AM23" s="8">
        <v>0</v>
      </c>
      <c r="AN23" s="6">
        <f t="shared" si="24"/>
        <v>2</v>
      </c>
      <c r="AO23" s="6">
        <f t="shared" si="25"/>
        <v>1</v>
      </c>
      <c r="AP23" s="6">
        <f t="shared" si="26"/>
        <v>3</v>
      </c>
      <c r="AR23" s="129" t="s">
        <v>38</v>
      </c>
      <c r="AS23" s="125">
        <v>21</v>
      </c>
      <c r="AT23" s="95">
        <v>11</v>
      </c>
      <c r="AU23" s="4">
        <f t="shared" si="27"/>
        <v>32</v>
      </c>
      <c r="AV23" s="125">
        <v>0</v>
      </c>
      <c r="AW23" s="95">
        <v>0</v>
      </c>
      <c r="AX23" s="8">
        <v>0</v>
      </c>
      <c r="AY23" s="86">
        <v>0</v>
      </c>
      <c r="AZ23" s="38">
        <v>0</v>
      </c>
      <c r="BA23" s="8">
        <v>0</v>
      </c>
      <c r="BB23" s="6">
        <f t="shared" si="28"/>
        <v>21</v>
      </c>
      <c r="BC23" s="6">
        <f t="shared" si="29"/>
        <v>11</v>
      </c>
      <c r="BD23" s="6">
        <f t="shared" si="30"/>
        <v>32</v>
      </c>
      <c r="BF23" s="30" t="s">
        <v>38</v>
      </c>
      <c r="BG23" s="86">
        <v>5</v>
      </c>
      <c r="BH23" s="38">
        <v>5</v>
      </c>
      <c r="BI23" s="4">
        <f t="shared" si="31"/>
        <v>10</v>
      </c>
      <c r="BJ23" s="125">
        <v>0</v>
      </c>
      <c r="BK23" s="95">
        <v>0</v>
      </c>
      <c r="BL23" s="31">
        <v>0</v>
      </c>
      <c r="BM23" s="125">
        <v>0</v>
      </c>
      <c r="BN23" s="95">
        <v>0</v>
      </c>
      <c r="BO23" s="8">
        <v>0</v>
      </c>
      <c r="BP23" s="6">
        <f t="shared" si="32"/>
        <v>5</v>
      </c>
      <c r="BQ23" s="6">
        <f t="shared" si="33"/>
        <v>5</v>
      </c>
      <c r="BR23" s="6">
        <f t="shared" si="34"/>
        <v>10</v>
      </c>
      <c r="BT23" s="30" t="s">
        <v>38</v>
      </c>
      <c r="BU23" s="86">
        <v>0</v>
      </c>
      <c r="BV23" s="38">
        <v>0</v>
      </c>
      <c r="BW23" s="4">
        <v>0</v>
      </c>
      <c r="BX23" s="86">
        <v>0</v>
      </c>
      <c r="BY23" s="86">
        <v>0</v>
      </c>
      <c r="BZ23" s="5">
        <v>0</v>
      </c>
      <c r="CA23" s="85">
        <v>7</v>
      </c>
      <c r="CB23" s="125">
        <v>5</v>
      </c>
      <c r="CC23" s="5">
        <f t="shared" si="35"/>
        <v>12</v>
      </c>
      <c r="CD23" s="6">
        <f t="shared" si="36"/>
        <v>7</v>
      </c>
      <c r="CE23" s="6">
        <f t="shared" si="37"/>
        <v>5</v>
      </c>
      <c r="CF23" s="6">
        <f t="shared" si="38"/>
        <v>12</v>
      </c>
      <c r="CH23" s="30" t="s">
        <v>38</v>
      </c>
      <c r="CI23" s="86">
        <v>0</v>
      </c>
      <c r="CJ23" s="38">
        <v>1</v>
      </c>
      <c r="CK23" s="4">
        <f t="shared" si="39"/>
        <v>1</v>
      </c>
      <c r="CL23" s="125">
        <v>0</v>
      </c>
      <c r="CM23" s="95">
        <v>0</v>
      </c>
      <c r="CN23" s="31">
        <v>0</v>
      </c>
      <c r="CO23" s="125">
        <v>0</v>
      </c>
      <c r="CP23" s="95">
        <v>0</v>
      </c>
      <c r="CQ23" s="8">
        <v>0</v>
      </c>
      <c r="CR23" s="6">
        <f t="shared" si="40"/>
        <v>0</v>
      </c>
      <c r="CS23" s="6">
        <f t="shared" si="41"/>
        <v>1</v>
      </c>
      <c r="CT23" s="6">
        <f t="shared" si="42"/>
        <v>1</v>
      </c>
      <c r="CV23" s="30" t="s">
        <v>38</v>
      </c>
      <c r="CW23" s="86">
        <v>4</v>
      </c>
      <c r="CX23" s="38">
        <v>3</v>
      </c>
      <c r="CY23" s="4">
        <f t="shared" si="43"/>
        <v>7</v>
      </c>
      <c r="CZ23" s="125">
        <v>0</v>
      </c>
      <c r="DA23" s="95">
        <v>0</v>
      </c>
      <c r="DB23" s="31">
        <v>0</v>
      </c>
      <c r="DC23" s="125">
        <v>0</v>
      </c>
      <c r="DD23" s="95">
        <v>0</v>
      </c>
      <c r="DE23" s="8">
        <v>0</v>
      </c>
      <c r="DF23" s="6">
        <f t="shared" si="44"/>
        <v>4</v>
      </c>
      <c r="DG23" s="6">
        <f t="shared" si="45"/>
        <v>3</v>
      </c>
      <c r="DH23" s="6">
        <f t="shared" si="46"/>
        <v>7</v>
      </c>
      <c r="DJ23" s="30" t="s">
        <v>38</v>
      </c>
      <c r="DK23" s="86">
        <v>12</v>
      </c>
      <c r="DL23" s="38">
        <v>13</v>
      </c>
      <c r="DM23" s="4">
        <f t="shared" si="47"/>
        <v>25</v>
      </c>
      <c r="DN23" s="85">
        <v>0</v>
      </c>
      <c r="DO23" s="125">
        <v>0</v>
      </c>
      <c r="DP23" s="31">
        <v>0</v>
      </c>
      <c r="DQ23" s="125">
        <v>0</v>
      </c>
      <c r="DR23" s="95">
        <v>0</v>
      </c>
      <c r="DS23" s="8">
        <v>0</v>
      </c>
      <c r="DT23" s="6">
        <f t="shared" si="48"/>
        <v>12</v>
      </c>
      <c r="DU23" s="6">
        <f t="shared" si="49"/>
        <v>13</v>
      </c>
      <c r="DV23" s="6">
        <f t="shared" si="50"/>
        <v>25</v>
      </c>
      <c r="DX23" s="30" t="s">
        <v>38</v>
      </c>
      <c r="DY23" s="81">
        <v>0</v>
      </c>
      <c r="DZ23" s="35">
        <v>0</v>
      </c>
      <c r="EA23" s="4">
        <f t="shared" si="51"/>
        <v>0</v>
      </c>
      <c r="EB23" s="125">
        <v>0</v>
      </c>
      <c r="EC23" s="95">
        <v>0</v>
      </c>
      <c r="ED23" s="31">
        <v>0</v>
      </c>
      <c r="EE23" s="125">
        <v>0</v>
      </c>
      <c r="EF23" s="95">
        <v>0</v>
      </c>
      <c r="EG23" s="8">
        <v>0</v>
      </c>
      <c r="EH23" s="6">
        <f t="shared" si="52"/>
        <v>0</v>
      </c>
      <c r="EI23" s="6">
        <f t="shared" si="53"/>
        <v>0</v>
      </c>
      <c r="EJ23" s="6">
        <f t="shared" si="54"/>
        <v>0</v>
      </c>
    </row>
    <row r="24" spans="2:140" ht="21.75" thickBot="1" x14ac:dyDescent="0.25">
      <c r="B24" s="30" t="s">
        <v>39</v>
      </c>
      <c r="C24" s="76">
        <f t="shared" si="10"/>
        <v>26</v>
      </c>
      <c r="D24" s="76">
        <f t="shared" si="11"/>
        <v>26</v>
      </c>
      <c r="E24" s="77">
        <f t="shared" si="12"/>
        <v>52</v>
      </c>
      <c r="F24" s="76">
        <v>0</v>
      </c>
      <c r="G24" s="76">
        <v>0</v>
      </c>
      <c r="H24" s="77">
        <v>0</v>
      </c>
      <c r="I24" s="76">
        <f t="shared" si="13"/>
        <v>2</v>
      </c>
      <c r="J24" s="76">
        <f t="shared" si="14"/>
        <v>4</v>
      </c>
      <c r="K24" s="77">
        <f t="shared" si="15"/>
        <v>6</v>
      </c>
      <c r="L24" s="77">
        <f t="shared" si="16"/>
        <v>28</v>
      </c>
      <c r="M24" s="77">
        <f t="shared" si="17"/>
        <v>30</v>
      </c>
      <c r="N24" s="77">
        <f t="shared" si="18"/>
        <v>58</v>
      </c>
      <c r="P24" s="129" t="s">
        <v>39</v>
      </c>
      <c r="Q24" s="86">
        <v>3</v>
      </c>
      <c r="R24" s="38">
        <v>2</v>
      </c>
      <c r="S24" s="4">
        <f t="shared" si="19"/>
        <v>5</v>
      </c>
      <c r="T24" s="95">
        <v>0</v>
      </c>
      <c r="U24" s="95">
        <v>0</v>
      </c>
      <c r="V24" s="95">
        <v>0</v>
      </c>
      <c r="W24" s="95">
        <v>0</v>
      </c>
      <c r="X24" s="95">
        <v>0</v>
      </c>
      <c r="Y24" s="11">
        <v>0</v>
      </c>
      <c r="Z24" s="6">
        <f t="shared" si="20"/>
        <v>3</v>
      </c>
      <c r="AA24" s="6">
        <f t="shared" si="21"/>
        <v>2</v>
      </c>
      <c r="AB24" s="6">
        <f t="shared" si="22"/>
        <v>5</v>
      </c>
      <c r="AD24" s="129" t="s">
        <v>39</v>
      </c>
      <c r="AE24" s="86">
        <v>0</v>
      </c>
      <c r="AF24" s="38">
        <v>2</v>
      </c>
      <c r="AG24" s="4">
        <f t="shared" si="23"/>
        <v>2</v>
      </c>
      <c r="AH24" s="125">
        <v>0</v>
      </c>
      <c r="AI24" s="125">
        <v>0</v>
      </c>
      <c r="AJ24" s="8">
        <v>0</v>
      </c>
      <c r="AK24" s="125">
        <v>0</v>
      </c>
      <c r="AL24" s="95">
        <v>0</v>
      </c>
      <c r="AM24" s="8">
        <v>0</v>
      </c>
      <c r="AN24" s="6">
        <f t="shared" si="24"/>
        <v>0</v>
      </c>
      <c r="AO24" s="6">
        <f t="shared" si="25"/>
        <v>2</v>
      </c>
      <c r="AP24" s="6">
        <f t="shared" si="26"/>
        <v>2</v>
      </c>
      <c r="AR24" s="129" t="s">
        <v>39</v>
      </c>
      <c r="AS24" s="125">
        <v>9</v>
      </c>
      <c r="AT24" s="95">
        <v>10</v>
      </c>
      <c r="AU24" s="4">
        <f t="shared" si="27"/>
        <v>19</v>
      </c>
      <c r="AV24" s="125">
        <v>0</v>
      </c>
      <c r="AW24" s="95">
        <v>0</v>
      </c>
      <c r="AX24" s="8">
        <v>0</v>
      </c>
      <c r="AY24" s="86">
        <v>0</v>
      </c>
      <c r="AZ24" s="38">
        <v>0</v>
      </c>
      <c r="BA24" s="8">
        <v>0</v>
      </c>
      <c r="BB24" s="6">
        <f t="shared" si="28"/>
        <v>9</v>
      </c>
      <c r="BC24" s="6">
        <f t="shared" si="29"/>
        <v>10</v>
      </c>
      <c r="BD24" s="6">
        <f t="shared" si="30"/>
        <v>19</v>
      </c>
      <c r="BF24" s="30" t="s">
        <v>39</v>
      </c>
      <c r="BG24" s="86">
        <v>2</v>
      </c>
      <c r="BH24" s="38">
        <v>1</v>
      </c>
      <c r="BI24" s="4">
        <f t="shared" si="31"/>
        <v>3</v>
      </c>
      <c r="BJ24" s="125">
        <v>0</v>
      </c>
      <c r="BK24" s="95">
        <v>0</v>
      </c>
      <c r="BL24" s="31">
        <v>0</v>
      </c>
      <c r="BM24" s="125">
        <v>0</v>
      </c>
      <c r="BN24" s="95">
        <v>0</v>
      </c>
      <c r="BO24" s="8">
        <v>0</v>
      </c>
      <c r="BP24" s="6">
        <f t="shared" si="32"/>
        <v>2</v>
      </c>
      <c r="BQ24" s="6">
        <f t="shared" si="33"/>
        <v>1</v>
      </c>
      <c r="BR24" s="6">
        <f t="shared" si="34"/>
        <v>3</v>
      </c>
      <c r="BT24" s="30" t="s">
        <v>39</v>
      </c>
      <c r="BU24" s="86">
        <v>0</v>
      </c>
      <c r="BV24" s="38">
        <v>0</v>
      </c>
      <c r="BW24" s="4">
        <v>0</v>
      </c>
      <c r="BX24" s="86">
        <v>0</v>
      </c>
      <c r="BY24" s="86">
        <v>0</v>
      </c>
      <c r="BZ24" s="5">
        <v>0</v>
      </c>
      <c r="CA24" s="85">
        <v>2</v>
      </c>
      <c r="CB24" s="125">
        <v>4</v>
      </c>
      <c r="CC24" s="5">
        <f t="shared" si="35"/>
        <v>6</v>
      </c>
      <c r="CD24" s="6">
        <f t="shared" si="36"/>
        <v>2</v>
      </c>
      <c r="CE24" s="6">
        <f t="shared" si="37"/>
        <v>4</v>
      </c>
      <c r="CF24" s="6">
        <f t="shared" si="38"/>
        <v>6</v>
      </c>
      <c r="CH24" s="30" t="s">
        <v>39</v>
      </c>
      <c r="CI24" s="86">
        <v>2</v>
      </c>
      <c r="CJ24" s="38">
        <v>0</v>
      </c>
      <c r="CK24" s="4">
        <f t="shared" si="39"/>
        <v>2</v>
      </c>
      <c r="CL24" s="125">
        <v>0</v>
      </c>
      <c r="CM24" s="95">
        <v>0</v>
      </c>
      <c r="CN24" s="31">
        <v>0</v>
      </c>
      <c r="CO24" s="125">
        <v>0</v>
      </c>
      <c r="CP24" s="95">
        <v>0</v>
      </c>
      <c r="CQ24" s="8">
        <v>0</v>
      </c>
      <c r="CR24" s="6">
        <f t="shared" si="40"/>
        <v>2</v>
      </c>
      <c r="CS24" s="6">
        <f t="shared" si="41"/>
        <v>0</v>
      </c>
      <c r="CT24" s="6">
        <f t="shared" si="42"/>
        <v>2</v>
      </c>
      <c r="CV24" s="30" t="s">
        <v>39</v>
      </c>
      <c r="CW24" s="86">
        <v>4</v>
      </c>
      <c r="CX24" s="38">
        <v>5</v>
      </c>
      <c r="CY24" s="4">
        <f t="shared" si="43"/>
        <v>9</v>
      </c>
      <c r="CZ24" s="125">
        <v>0</v>
      </c>
      <c r="DA24" s="95">
        <v>0</v>
      </c>
      <c r="DB24" s="31">
        <v>0</v>
      </c>
      <c r="DC24" s="125">
        <v>0</v>
      </c>
      <c r="DD24" s="95">
        <v>0</v>
      </c>
      <c r="DE24" s="8">
        <v>0</v>
      </c>
      <c r="DF24" s="6">
        <f t="shared" si="44"/>
        <v>4</v>
      </c>
      <c r="DG24" s="6">
        <f t="shared" si="45"/>
        <v>5</v>
      </c>
      <c r="DH24" s="6">
        <f t="shared" si="46"/>
        <v>9</v>
      </c>
      <c r="DJ24" s="30" t="s">
        <v>39</v>
      </c>
      <c r="DK24" s="86">
        <v>6</v>
      </c>
      <c r="DL24" s="38">
        <v>6</v>
      </c>
      <c r="DM24" s="4">
        <f t="shared" si="47"/>
        <v>12</v>
      </c>
      <c r="DN24" s="85">
        <v>0</v>
      </c>
      <c r="DO24" s="125">
        <v>0</v>
      </c>
      <c r="DP24" s="31">
        <v>0</v>
      </c>
      <c r="DQ24" s="125">
        <v>0</v>
      </c>
      <c r="DR24" s="95">
        <v>0</v>
      </c>
      <c r="DS24" s="8">
        <v>0</v>
      </c>
      <c r="DT24" s="6">
        <f t="shared" si="48"/>
        <v>6</v>
      </c>
      <c r="DU24" s="6">
        <f t="shared" si="49"/>
        <v>6</v>
      </c>
      <c r="DV24" s="6">
        <f t="shared" si="50"/>
        <v>12</v>
      </c>
      <c r="DX24" s="30" t="s">
        <v>39</v>
      </c>
      <c r="DY24" s="81">
        <v>0</v>
      </c>
      <c r="DZ24" s="35">
        <v>0</v>
      </c>
      <c r="EA24" s="4">
        <f t="shared" si="51"/>
        <v>0</v>
      </c>
      <c r="EB24" s="125">
        <v>0</v>
      </c>
      <c r="EC24" s="95">
        <v>0</v>
      </c>
      <c r="ED24" s="31">
        <v>0</v>
      </c>
      <c r="EE24" s="125">
        <v>0</v>
      </c>
      <c r="EF24" s="95">
        <v>0</v>
      </c>
      <c r="EG24" s="8">
        <v>0</v>
      </c>
      <c r="EH24" s="6">
        <f t="shared" si="52"/>
        <v>0</v>
      </c>
      <c r="EI24" s="6">
        <f t="shared" si="53"/>
        <v>0</v>
      </c>
      <c r="EJ24" s="6">
        <f t="shared" si="54"/>
        <v>0</v>
      </c>
    </row>
    <row r="25" spans="2:140" ht="21.75" thickBot="1" x14ac:dyDescent="0.25">
      <c r="B25" s="30" t="s">
        <v>40</v>
      </c>
      <c r="C25" s="76">
        <f t="shared" si="10"/>
        <v>14</v>
      </c>
      <c r="D25" s="76">
        <f t="shared" si="11"/>
        <v>9</v>
      </c>
      <c r="E25" s="77">
        <f t="shared" si="12"/>
        <v>23</v>
      </c>
      <c r="F25" s="76">
        <v>0</v>
      </c>
      <c r="G25" s="76">
        <v>0</v>
      </c>
      <c r="H25" s="77">
        <v>0</v>
      </c>
      <c r="I25" s="76">
        <f t="shared" si="13"/>
        <v>2</v>
      </c>
      <c r="J25" s="76">
        <f t="shared" si="14"/>
        <v>2</v>
      </c>
      <c r="K25" s="77">
        <f t="shared" si="15"/>
        <v>4</v>
      </c>
      <c r="L25" s="77">
        <f t="shared" si="16"/>
        <v>16</v>
      </c>
      <c r="M25" s="77">
        <f t="shared" si="17"/>
        <v>11</v>
      </c>
      <c r="N25" s="77">
        <f t="shared" si="18"/>
        <v>27</v>
      </c>
      <c r="P25" s="129" t="s">
        <v>40</v>
      </c>
      <c r="Q25" s="86">
        <v>1</v>
      </c>
      <c r="R25" s="38">
        <v>2</v>
      </c>
      <c r="S25" s="4">
        <f t="shared" si="19"/>
        <v>3</v>
      </c>
      <c r="T25" s="95">
        <v>0</v>
      </c>
      <c r="U25" s="95">
        <v>0</v>
      </c>
      <c r="V25" s="95">
        <v>0</v>
      </c>
      <c r="W25" s="95">
        <v>0</v>
      </c>
      <c r="X25" s="95">
        <v>0</v>
      </c>
      <c r="Y25" s="11">
        <v>0</v>
      </c>
      <c r="Z25" s="6">
        <f t="shared" si="20"/>
        <v>1</v>
      </c>
      <c r="AA25" s="6">
        <f t="shared" si="21"/>
        <v>2</v>
      </c>
      <c r="AB25" s="6">
        <f t="shared" si="22"/>
        <v>3</v>
      </c>
      <c r="AD25" s="129" t="s">
        <v>40</v>
      </c>
      <c r="AE25" s="86">
        <v>1</v>
      </c>
      <c r="AF25" s="38">
        <v>0</v>
      </c>
      <c r="AG25" s="4">
        <f t="shared" si="23"/>
        <v>1</v>
      </c>
      <c r="AH25" s="125">
        <v>0</v>
      </c>
      <c r="AI25" s="125">
        <v>0</v>
      </c>
      <c r="AJ25" s="8">
        <v>0</v>
      </c>
      <c r="AK25" s="125">
        <v>0</v>
      </c>
      <c r="AL25" s="95">
        <v>0</v>
      </c>
      <c r="AM25" s="8">
        <v>0</v>
      </c>
      <c r="AN25" s="6">
        <f t="shared" si="24"/>
        <v>1</v>
      </c>
      <c r="AO25" s="6">
        <f t="shared" si="25"/>
        <v>0</v>
      </c>
      <c r="AP25" s="6">
        <f t="shared" si="26"/>
        <v>1</v>
      </c>
      <c r="AR25" s="129" t="s">
        <v>40</v>
      </c>
      <c r="AS25" s="125">
        <v>6</v>
      </c>
      <c r="AT25" s="95">
        <v>1</v>
      </c>
      <c r="AU25" s="4">
        <f t="shared" si="27"/>
        <v>7</v>
      </c>
      <c r="AV25" s="125">
        <v>0</v>
      </c>
      <c r="AW25" s="95">
        <v>0</v>
      </c>
      <c r="AX25" s="8">
        <v>0</v>
      </c>
      <c r="AY25" s="86">
        <v>0</v>
      </c>
      <c r="AZ25" s="38">
        <v>0</v>
      </c>
      <c r="BA25" s="8">
        <v>0</v>
      </c>
      <c r="BB25" s="6">
        <f t="shared" si="28"/>
        <v>6</v>
      </c>
      <c r="BC25" s="6">
        <f t="shared" si="29"/>
        <v>1</v>
      </c>
      <c r="BD25" s="6">
        <f t="shared" si="30"/>
        <v>7</v>
      </c>
      <c r="BF25" s="30" t="s">
        <v>40</v>
      </c>
      <c r="BG25" s="86">
        <v>1</v>
      </c>
      <c r="BH25" s="38">
        <v>3</v>
      </c>
      <c r="BI25" s="4">
        <f t="shared" si="31"/>
        <v>4</v>
      </c>
      <c r="BJ25" s="125">
        <v>0</v>
      </c>
      <c r="BK25" s="95">
        <v>0</v>
      </c>
      <c r="BL25" s="31">
        <v>0</v>
      </c>
      <c r="BM25" s="125">
        <v>0</v>
      </c>
      <c r="BN25" s="95">
        <v>0</v>
      </c>
      <c r="BO25" s="8">
        <v>0</v>
      </c>
      <c r="BP25" s="6">
        <f t="shared" si="32"/>
        <v>1</v>
      </c>
      <c r="BQ25" s="6">
        <f t="shared" si="33"/>
        <v>3</v>
      </c>
      <c r="BR25" s="6">
        <f t="shared" si="34"/>
        <v>4</v>
      </c>
      <c r="BT25" s="30" t="s">
        <v>40</v>
      </c>
      <c r="BU25" s="86">
        <v>0</v>
      </c>
      <c r="BV25" s="38">
        <v>0</v>
      </c>
      <c r="BW25" s="4">
        <v>0</v>
      </c>
      <c r="BX25" s="86">
        <v>0</v>
      </c>
      <c r="BY25" s="86">
        <v>0</v>
      </c>
      <c r="BZ25" s="5">
        <v>0</v>
      </c>
      <c r="CA25" s="85">
        <v>2</v>
      </c>
      <c r="CB25" s="125">
        <v>2</v>
      </c>
      <c r="CC25" s="5">
        <f t="shared" si="35"/>
        <v>4</v>
      </c>
      <c r="CD25" s="6">
        <f t="shared" si="36"/>
        <v>2</v>
      </c>
      <c r="CE25" s="6">
        <f t="shared" si="37"/>
        <v>2</v>
      </c>
      <c r="CF25" s="6">
        <f t="shared" si="38"/>
        <v>4</v>
      </c>
      <c r="CH25" s="30" t="s">
        <v>40</v>
      </c>
      <c r="CI25" s="86">
        <v>2</v>
      </c>
      <c r="CJ25" s="38">
        <v>0</v>
      </c>
      <c r="CK25" s="4">
        <f t="shared" si="39"/>
        <v>2</v>
      </c>
      <c r="CL25" s="125">
        <v>0</v>
      </c>
      <c r="CM25" s="95">
        <v>0</v>
      </c>
      <c r="CN25" s="31">
        <v>0</v>
      </c>
      <c r="CO25" s="125">
        <v>0</v>
      </c>
      <c r="CP25" s="95">
        <v>0</v>
      </c>
      <c r="CQ25" s="8">
        <v>0</v>
      </c>
      <c r="CR25" s="6">
        <f t="shared" si="40"/>
        <v>2</v>
      </c>
      <c r="CS25" s="6">
        <f t="shared" si="41"/>
        <v>0</v>
      </c>
      <c r="CT25" s="6">
        <f t="shared" si="42"/>
        <v>2</v>
      </c>
      <c r="CV25" s="30" t="s">
        <v>40</v>
      </c>
      <c r="CW25" s="86">
        <v>0</v>
      </c>
      <c r="CX25" s="38">
        <v>1</v>
      </c>
      <c r="CY25" s="4">
        <f t="shared" si="43"/>
        <v>1</v>
      </c>
      <c r="CZ25" s="125">
        <v>0</v>
      </c>
      <c r="DA25" s="95">
        <v>0</v>
      </c>
      <c r="DB25" s="31">
        <v>0</v>
      </c>
      <c r="DC25" s="125">
        <v>0</v>
      </c>
      <c r="DD25" s="95">
        <v>0</v>
      </c>
      <c r="DE25" s="8">
        <v>0</v>
      </c>
      <c r="DF25" s="6">
        <f t="shared" si="44"/>
        <v>0</v>
      </c>
      <c r="DG25" s="6">
        <f t="shared" si="45"/>
        <v>1</v>
      </c>
      <c r="DH25" s="6">
        <f t="shared" si="46"/>
        <v>1</v>
      </c>
      <c r="DJ25" s="30" t="s">
        <v>40</v>
      </c>
      <c r="DK25" s="86">
        <v>3</v>
      </c>
      <c r="DL25" s="38">
        <v>2</v>
      </c>
      <c r="DM25" s="4">
        <f t="shared" si="47"/>
        <v>5</v>
      </c>
      <c r="DN25" s="85">
        <v>0</v>
      </c>
      <c r="DO25" s="125">
        <v>0</v>
      </c>
      <c r="DP25" s="31">
        <v>0</v>
      </c>
      <c r="DQ25" s="125">
        <v>0</v>
      </c>
      <c r="DR25" s="95">
        <v>0</v>
      </c>
      <c r="DS25" s="8">
        <v>0</v>
      </c>
      <c r="DT25" s="6">
        <f t="shared" si="48"/>
        <v>3</v>
      </c>
      <c r="DU25" s="6">
        <f t="shared" si="49"/>
        <v>2</v>
      </c>
      <c r="DV25" s="6">
        <f t="shared" si="50"/>
        <v>5</v>
      </c>
      <c r="DX25" s="30" t="s">
        <v>40</v>
      </c>
      <c r="DY25" s="81">
        <v>0</v>
      </c>
      <c r="DZ25" s="35">
        <v>0</v>
      </c>
      <c r="EA25" s="4">
        <f t="shared" si="51"/>
        <v>0</v>
      </c>
      <c r="EB25" s="125">
        <v>0</v>
      </c>
      <c r="EC25" s="95">
        <v>0</v>
      </c>
      <c r="ED25" s="31">
        <v>0</v>
      </c>
      <c r="EE25" s="125">
        <v>0</v>
      </c>
      <c r="EF25" s="95">
        <v>0</v>
      </c>
      <c r="EG25" s="8">
        <v>0</v>
      </c>
      <c r="EH25" s="6">
        <f t="shared" si="52"/>
        <v>0</v>
      </c>
      <c r="EI25" s="6">
        <f t="shared" si="53"/>
        <v>0</v>
      </c>
      <c r="EJ25" s="6">
        <f t="shared" si="54"/>
        <v>0</v>
      </c>
    </row>
    <row r="26" spans="2:140" ht="21.75" thickBot="1" x14ac:dyDescent="0.25">
      <c r="B26" s="30" t="s">
        <v>41</v>
      </c>
      <c r="C26" s="76">
        <f t="shared" si="10"/>
        <v>17</v>
      </c>
      <c r="D26" s="76">
        <f t="shared" si="11"/>
        <v>7</v>
      </c>
      <c r="E26" s="77">
        <f t="shared" si="12"/>
        <v>24</v>
      </c>
      <c r="F26" s="76">
        <v>0</v>
      </c>
      <c r="G26" s="76">
        <v>0</v>
      </c>
      <c r="H26" s="77">
        <v>0</v>
      </c>
      <c r="I26" s="76">
        <f t="shared" si="13"/>
        <v>2</v>
      </c>
      <c r="J26" s="76">
        <f t="shared" si="14"/>
        <v>2</v>
      </c>
      <c r="K26" s="77">
        <f t="shared" si="15"/>
        <v>4</v>
      </c>
      <c r="L26" s="77">
        <f t="shared" si="16"/>
        <v>19</v>
      </c>
      <c r="M26" s="77">
        <f t="shared" si="17"/>
        <v>9</v>
      </c>
      <c r="N26" s="77">
        <f t="shared" si="18"/>
        <v>28</v>
      </c>
      <c r="P26" s="129" t="s">
        <v>41</v>
      </c>
      <c r="Q26" s="86">
        <v>1</v>
      </c>
      <c r="R26" s="38">
        <v>0</v>
      </c>
      <c r="S26" s="4">
        <f t="shared" si="19"/>
        <v>1</v>
      </c>
      <c r="T26" s="95">
        <v>0</v>
      </c>
      <c r="U26" s="95">
        <v>0</v>
      </c>
      <c r="V26" s="95">
        <v>0</v>
      </c>
      <c r="W26" s="95">
        <v>0</v>
      </c>
      <c r="X26" s="95">
        <v>0</v>
      </c>
      <c r="Y26" s="11">
        <v>0</v>
      </c>
      <c r="Z26" s="6">
        <f t="shared" si="20"/>
        <v>1</v>
      </c>
      <c r="AA26" s="6">
        <f t="shared" si="21"/>
        <v>0</v>
      </c>
      <c r="AB26" s="6">
        <f t="shared" si="22"/>
        <v>1</v>
      </c>
      <c r="AD26" s="129" t="s">
        <v>41</v>
      </c>
      <c r="AE26" s="86">
        <v>2</v>
      </c>
      <c r="AF26" s="38">
        <v>1</v>
      </c>
      <c r="AG26" s="4">
        <f t="shared" si="23"/>
        <v>3</v>
      </c>
      <c r="AH26" s="125">
        <v>0</v>
      </c>
      <c r="AI26" s="125">
        <v>0</v>
      </c>
      <c r="AJ26" s="8">
        <v>0</v>
      </c>
      <c r="AK26" s="125">
        <v>0</v>
      </c>
      <c r="AL26" s="95">
        <v>0</v>
      </c>
      <c r="AM26" s="8">
        <v>0</v>
      </c>
      <c r="AN26" s="6">
        <f t="shared" si="24"/>
        <v>2</v>
      </c>
      <c r="AO26" s="6">
        <f t="shared" si="25"/>
        <v>1</v>
      </c>
      <c r="AP26" s="6">
        <f t="shared" si="26"/>
        <v>3</v>
      </c>
      <c r="AR26" s="129" t="s">
        <v>41</v>
      </c>
      <c r="AS26" s="125">
        <v>7</v>
      </c>
      <c r="AT26" s="95">
        <v>3</v>
      </c>
      <c r="AU26" s="4">
        <f t="shared" si="27"/>
        <v>10</v>
      </c>
      <c r="AV26" s="125">
        <v>0</v>
      </c>
      <c r="AW26" s="95">
        <v>0</v>
      </c>
      <c r="AX26" s="8">
        <v>0</v>
      </c>
      <c r="AY26" s="86">
        <v>0</v>
      </c>
      <c r="AZ26" s="38">
        <v>0</v>
      </c>
      <c r="BA26" s="8">
        <v>0</v>
      </c>
      <c r="BB26" s="6">
        <f t="shared" si="28"/>
        <v>7</v>
      </c>
      <c r="BC26" s="6">
        <f t="shared" si="29"/>
        <v>3</v>
      </c>
      <c r="BD26" s="6">
        <f t="shared" si="30"/>
        <v>10</v>
      </c>
      <c r="BF26" s="30" t="s">
        <v>41</v>
      </c>
      <c r="BG26" s="86">
        <v>2</v>
      </c>
      <c r="BH26" s="38">
        <v>2</v>
      </c>
      <c r="BI26" s="4">
        <f t="shared" si="31"/>
        <v>4</v>
      </c>
      <c r="BJ26" s="125">
        <v>0</v>
      </c>
      <c r="BK26" s="95">
        <v>0</v>
      </c>
      <c r="BL26" s="31">
        <v>0</v>
      </c>
      <c r="BM26" s="125">
        <v>0</v>
      </c>
      <c r="BN26" s="95">
        <v>0</v>
      </c>
      <c r="BO26" s="8">
        <v>0</v>
      </c>
      <c r="BP26" s="6">
        <f t="shared" si="32"/>
        <v>2</v>
      </c>
      <c r="BQ26" s="6">
        <f t="shared" si="33"/>
        <v>2</v>
      </c>
      <c r="BR26" s="6">
        <f t="shared" si="34"/>
        <v>4</v>
      </c>
      <c r="BT26" s="30" t="s">
        <v>41</v>
      </c>
      <c r="BU26" s="86">
        <v>0</v>
      </c>
      <c r="BV26" s="38">
        <v>0</v>
      </c>
      <c r="BW26" s="4">
        <v>0</v>
      </c>
      <c r="BX26" s="86">
        <v>0</v>
      </c>
      <c r="BY26" s="86">
        <v>0</v>
      </c>
      <c r="BZ26" s="5">
        <v>0</v>
      </c>
      <c r="CA26" s="85">
        <v>2</v>
      </c>
      <c r="CB26" s="125">
        <v>2</v>
      </c>
      <c r="CC26" s="5">
        <f t="shared" si="35"/>
        <v>4</v>
      </c>
      <c r="CD26" s="6">
        <f t="shared" si="36"/>
        <v>2</v>
      </c>
      <c r="CE26" s="6">
        <f t="shared" si="37"/>
        <v>2</v>
      </c>
      <c r="CF26" s="6">
        <f t="shared" si="38"/>
        <v>4</v>
      </c>
      <c r="CH26" s="30" t="s">
        <v>41</v>
      </c>
      <c r="CI26" s="86">
        <v>1</v>
      </c>
      <c r="CJ26" s="38">
        <v>0</v>
      </c>
      <c r="CK26" s="4">
        <f t="shared" si="39"/>
        <v>1</v>
      </c>
      <c r="CL26" s="125">
        <v>0</v>
      </c>
      <c r="CM26" s="95">
        <v>0</v>
      </c>
      <c r="CN26" s="31">
        <v>0</v>
      </c>
      <c r="CO26" s="125">
        <v>0</v>
      </c>
      <c r="CP26" s="95">
        <v>0</v>
      </c>
      <c r="CQ26" s="8">
        <v>0</v>
      </c>
      <c r="CR26" s="6">
        <f t="shared" si="40"/>
        <v>1</v>
      </c>
      <c r="CS26" s="6">
        <f t="shared" si="41"/>
        <v>0</v>
      </c>
      <c r="CT26" s="6">
        <f t="shared" si="42"/>
        <v>1</v>
      </c>
      <c r="CV26" s="30" t="s">
        <v>41</v>
      </c>
      <c r="CW26" s="86">
        <v>1</v>
      </c>
      <c r="CX26" s="38">
        <v>0</v>
      </c>
      <c r="CY26" s="4">
        <f t="shared" si="43"/>
        <v>1</v>
      </c>
      <c r="CZ26" s="125">
        <v>0</v>
      </c>
      <c r="DA26" s="95">
        <v>0</v>
      </c>
      <c r="DB26" s="31">
        <v>0</v>
      </c>
      <c r="DC26" s="125">
        <v>0</v>
      </c>
      <c r="DD26" s="95">
        <v>0</v>
      </c>
      <c r="DE26" s="8">
        <v>0</v>
      </c>
      <c r="DF26" s="6">
        <f t="shared" si="44"/>
        <v>1</v>
      </c>
      <c r="DG26" s="6">
        <f t="shared" si="45"/>
        <v>0</v>
      </c>
      <c r="DH26" s="6">
        <f t="shared" si="46"/>
        <v>1</v>
      </c>
      <c r="DJ26" s="30" t="s">
        <v>41</v>
      </c>
      <c r="DK26" s="86">
        <v>3</v>
      </c>
      <c r="DL26" s="38">
        <v>1</v>
      </c>
      <c r="DM26" s="4">
        <f t="shared" si="47"/>
        <v>4</v>
      </c>
      <c r="DN26" s="85">
        <v>0</v>
      </c>
      <c r="DO26" s="125">
        <v>0</v>
      </c>
      <c r="DP26" s="31">
        <v>0</v>
      </c>
      <c r="DQ26" s="125">
        <v>0</v>
      </c>
      <c r="DR26" s="95">
        <v>0</v>
      </c>
      <c r="DS26" s="8">
        <v>0</v>
      </c>
      <c r="DT26" s="6">
        <f t="shared" si="48"/>
        <v>3</v>
      </c>
      <c r="DU26" s="6">
        <f t="shared" si="49"/>
        <v>1</v>
      </c>
      <c r="DV26" s="6">
        <f t="shared" si="50"/>
        <v>4</v>
      </c>
      <c r="DX26" s="30" t="s">
        <v>41</v>
      </c>
      <c r="DY26" s="81">
        <v>0</v>
      </c>
      <c r="DZ26" s="35">
        <v>0</v>
      </c>
      <c r="EA26" s="4">
        <f t="shared" si="51"/>
        <v>0</v>
      </c>
      <c r="EB26" s="125">
        <v>0</v>
      </c>
      <c r="EC26" s="95">
        <v>0</v>
      </c>
      <c r="ED26" s="31">
        <v>0</v>
      </c>
      <c r="EE26" s="125">
        <v>0</v>
      </c>
      <c r="EF26" s="95">
        <v>0</v>
      </c>
      <c r="EG26" s="8">
        <v>0</v>
      </c>
      <c r="EH26" s="6">
        <f t="shared" si="52"/>
        <v>0</v>
      </c>
      <c r="EI26" s="6">
        <f t="shared" si="53"/>
        <v>0</v>
      </c>
      <c r="EJ26" s="6">
        <f t="shared" si="54"/>
        <v>0</v>
      </c>
    </row>
    <row r="27" spans="2:140" ht="21.75" thickBot="1" x14ac:dyDescent="0.25">
      <c r="B27" s="248" t="s">
        <v>42</v>
      </c>
      <c r="C27" s="76">
        <f t="shared" si="10"/>
        <v>7</v>
      </c>
      <c r="D27" s="76">
        <f t="shared" si="11"/>
        <v>5</v>
      </c>
      <c r="E27" s="77">
        <f t="shared" si="12"/>
        <v>12</v>
      </c>
      <c r="F27" s="76">
        <v>0</v>
      </c>
      <c r="G27" s="76">
        <v>0</v>
      </c>
      <c r="H27" s="77">
        <v>0</v>
      </c>
      <c r="I27" s="76">
        <f t="shared" si="13"/>
        <v>1</v>
      </c>
      <c r="J27" s="76">
        <f t="shared" si="14"/>
        <v>0</v>
      </c>
      <c r="K27" s="77">
        <f t="shared" si="15"/>
        <v>1</v>
      </c>
      <c r="L27" s="77">
        <f t="shared" si="16"/>
        <v>8</v>
      </c>
      <c r="M27" s="77">
        <f t="shared" si="17"/>
        <v>5</v>
      </c>
      <c r="N27" s="77">
        <f t="shared" si="18"/>
        <v>13</v>
      </c>
      <c r="P27" s="247" t="s">
        <v>42</v>
      </c>
      <c r="Q27" s="92">
        <v>0</v>
      </c>
      <c r="R27" s="91">
        <v>0</v>
      </c>
      <c r="S27" s="4">
        <f t="shared" si="19"/>
        <v>0</v>
      </c>
      <c r="T27" s="95">
        <v>0</v>
      </c>
      <c r="U27" s="95">
        <v>0</v>
      </c>
      <c r="V27" s="95">
        <v>0</v>
      </c>
      <c r="W27" s="95">
        <v>0</v>
      </c>
      <c r="X27" s="95">
        <v>0</v>
      </c>
      <c r="Y27" s="11">
        <v>0</v>
      </c>
      <c r="Z27" s="6">
        <f t="shared" si="20"/>
        <v>0</v>
      </c>
      <c r="AA27" s="6">
        <f t="shared" si="21"/>
        <v>0</v>
      </c>
      <c r="AB27" s="6">
        <f t="shared" si="22"/>
        <v>0</v>
      </c>
      <c r="AD27" s="247" t="s">
        <v>42</v>
      </c>
      <c r="AE27" s="92">
        <v>0</v>
      </c>
      <c r="AF27" s="91">
        <v>0</v>
      </c>
      <c r="AG27" s="4">
        <f t="shared" si="23"/>
        <v>0</v>
      </c>
      <c r="AH27" s="125">
        <v>0</v>
      </c>
      <c r="AI27" s="125">
        <v>0</v>
      </c>
      <c r="AJ27" s="130">
        <v>0</v>
      </c>
      <c r="AK27" s="125">
        <v>0</v>
      </c>
      <c r="AL27" s="95">
        <v>0</v>
      </c>
      <c r="AM27" s="19">
        <v>0</v>
      </c>
      <c r="AN27" s="6">
        <f t="shared" si="24"/>
        <v>0</v>
      </c>
      <c r="AO27" s="6">
        <f t="shared" si="25"/>
        <v>0</v>
      </c>
      <c r="AP27" s="6">
        <f t="shared" si="26"/>
        <v>0</v>
      </c>
      <c r="AR27" s="247" t="s">
        <v>42</v>
      </c>
      <c r="AS27" s="125">
        <v>1</v>
      </c>
      <c r="AT27" s="95">
        <v>1</v>
      </c>
      <c r="AU27" s="4">
        <f t="shared" si="27"/>
        <v>2</v>
      </c>
      <c r="AV27" s="125">
        <v>0</v>
      </c>
      <c r="AW27" s="95">
        <v>0</v>
      </c>
      <c r="AX27" s="19">
        <v>0</v>
      </c>
      <c r="AY27" s="92">
        <v>0</v>
      </c>
      <c r="AZ27" s="91">
        <v>0</v>
      </c>
      <c r="BA27" s="19">
        <v>0</v>
      </c>
      <c r="BB27" s="6">
        <f t="shared" si="28"/>
        <v>1</v>
      </c>
      <c r="BC27" s="6">
        <f t="shared" si="29"/>
        <v>1</v>
      </c>
      <c r="BD27" s="6">
        <f t="shared" si="30"/>
        <v>2</v>
      </c>
      <c r="BF27" s="248" t="s">
        <v>42</v>
      </c>
      <c r="BG27" s="92">
        <v>1</v>
      </c>
      <c r="BH27" s="91">
        <v>2</v>
      </c>
      <c r="BI27" s="4">
        <f t="shared" si="31"/>
        <v>3</v>
      </c>
      <c r="BJ27" s="125">
        <v>0</v>
      </c>
      <c r="BK27" s="95">
        <v>0</v>
      </c>
      <c r="BL27" s="17">
        <v>0</v>
      </c>
      <c r="BM27" s="125">
        <v>0</v>
      </c>
      <c r="BN27" s="95">
        <v>0</v>
      </c>
      <c r="BO27" s="19">
        <v>0</v>
      </c>
      <c r="BP27" s="6">
        <f t="shared" si="32"/>
        <v>1</v>
      </c>
      <c r="BQ27" s="6">
        <f t="shared" si="33"/>
        <v>2</v>
      </c>
      <c r="BR27" s="6">
        <f t="shared" si="34"/>
        <v>3</v>
      </c>
      <c r="BT27" s="248" t="s">
        <v>42</v>
      </c>
      <c r="BU27" s="92">
        <v>0</v>
      </c>
      <c r="BV27" s="91">
        <v>0</v>
      </c>
      <c r="BW27" s="4">
        <v>0</v>
      </c>
      <c r="BX27" s="86">
        <v>0</v>
      </c>
      <c r="BY27" s="86">
        <v>0</v>
      </c>
      <c r="BZ27" s="5">
        <v>0</v>
      </c>
      <c r="CA27" s="90">
        <v>1</v>
      </c>
      <c r="CB27" s="125">
        <v>0</v>
      </c>
      <c r="CC27" s="5">
        <f t="shared" si="35"/>
        <v>1</v>
      </c>
      <c r="CD27" s="6">
        <f t="shared" si="36"/>
        <v>1</v>
      </c>
      <c r="CE27" s="6">
        <f t="shared" si="37"/>
        <v>0</v>
      </c>
      <c r="CF27" s="6">
        <f t="shared" si="38"/>
        <v>1</v>
      </c>
      <c r="CH27" s="248" t="s">
        <v>42</v>
      </c>
      <c r="CI27" s="92">
        <v>0</v>
      </c>
      <c r="CJ27" s="91">
        <v>0</v>
      </c>
      <c r="CK27" s="4">
        <f t="shared" si="39"/>
        <v>0</v>
      </c>
      <c r="CL27" s="125">
        <v>0</v>
      </c>
      <c r="CM27" s="95">
        <v>0</v>
      </c>
      <c r="CN27" s="17">
        <v>0</v>
      </c>
      <c r="CO27" s="125">
        <v>0</v>
      </c>
      <c r="CP27" s="95">
        <v>0</v>
      </c>
      <c r="CQ27" s="19">
        <v>0</v>
      </c>
      <c r="CR27" s="6">
        <f t="shared" si="40"/>
        <v>0</v>
      </c>
      <c r="CS27" s="6">
        <f t="shared" si="41"/>
        <v>0</v>
      </c>
      <c r="CT27" s="6">
        <f t="shared" si="42"/>
        <v>0</v>
      </c>
      <c r="CV27" s="248" t="s">
        <v>42</v>
      </c>
      <c r="CW27" s="92">
        <v>0</v>
      </c>
      <c r="CX27" s="91">
        <v>1</v>
      </c>
      <c r="CY27" s="4">
        <f t="shared" si="43"/>
        <v>1</v>
      </c>
      <c r="CZ27" s="125">
        <v>0</v>
      </c>
      <c r="DA27" s="95">
        <v>0</v>
      </c>
      <c r="DB27" s="17">
        <v>0</v>
      </c>
      <c r="DC27" s="125">
        <v>0</v>
      </c>
      <c r="DD27" s="95">
        <v>0</v>
      </c>
      <c r="DE27" s="19">
        <v>0</v>
      </c>
      <c r="DF27" s="6">
        <f t="shared" si="44"/>
        <v>0</v>
      </c>
      <c r="DG27" s="6">
        <f t="shared" si="45"/>
        <v>1</v>
      </c>
      <c r="DH27" s="6">
        <f t="shared" si="46"/>
        <v>1</v>
      </c>
      <c r="DJ27" s="248" t="s">
        <v>42</v>
      </c>
      <c r="DK27" s="92">
        <v>5</v>
      </c>
      <c r="DL27" s="91">
        <v>1</v>
      </c>
      <c r="DM27" s="4">
        <f t="shared" si="47"/>
        <v>6</v>
      </c>
      <c r="DN27" s="90">
        <v>0</v>
      </c>
      <c r="DO27" s="125">
        <v>0</v>
      </c>
      <c r="DP27" s="17">
        <v>0</v>
      </c>
      <c r="DQ27" s="125">
        <v>0</v>
      </c>
      <c r="DR27" s="95">
        <v>0</v>
      </c>
      <c r="DS27" s="19">
        <v>0</v>
      </c>
      <c r="DT27" s="6">
        <f t="shared" si="48"/>
        <v>5</v>
      </c>
      <c r="DU27" s="6">
        <f t="shared" si="49"/>
        <v>1</v>
      </c>
      <c r="DV27" s="6">
        <f t="shared" si="50"/>
        <v>6</v>
      </c>
      <c r="DX27" s="248" t="s">
        <v>42</v>
      </c>
      <c r="DY27" s="81">
        <v>0</v>
      </c>
      <c r="DZ27" s="35">
        <v>0</v>
      </c>
      <c r="EA27" s="4">
        <f t="shared" si="51"/>
        <v>0</v>
      </c>
      <c r="EB27" s="125">
        <v>0</v>
      </c>
      <c r="EC27" s="95">
        <v>0</v>
      </c>
      <c r="ED27" s="17">
        <v>0</v>
      </c>
      <c r="EE27" s="125">
        <v>0</v>
      </c>
      <c r="EF27" s="95">
        <v>0</v>
      </c>
      <c r="EG27" s="19">
        <v>0</v>
      </c>
      <c r="EH27" s="6">
        <f t="shared" si="52"/>
        <v>0</v>
      </c>
      <c r="EI27" s="6">
        <f t="shared" si="53"/>
        <v>0</v>
      </c>
      <c r="EJ27" s="6">
        <f t="shared" si="54"/>
        <v>0</v>
      </c>
    </row>
    <row r="28" spans="2:140" ht="21.75" thickBot="1" x14ac:dyDescent="0.25">
      <c r="B28" s="16" t="s">
        <v>11</v>
      </c>
      <c r="C28" s="77">
        <f>SUM(C6:C27)</f>
        <v>2983</v>
      </c>
      <c r="D28" s="77">
        <f>SUM(D6:D27)</f>
        <v>2833</v>
      </c>
      <c r="E28" s="77">
        <f t="shared" si="12"/>
        <v>5816</v>
      </c>
      <c r="F28" s="76">
        <v>0</v>
      </c>
      <c r="G28" s="76">
        <v>0</v>
      </c>
      <c r="H28" s="77">
        <v>0</v>
      </c>
      <c r="I28" s="77">
        <f>SUM(I6:I27)</f>
        <v>1077</v>
      </c>
      <c r="J28" s="77">
        <f t="shared" ref="J28" si="55">SUM(J6:J27)</f>
        <v>992</v>
      </c>
      <c r="K28" s="77">
        <f t="shared" si="15"/>
        <v>2069</v>
      </c>
      <c r="L28" s="77">
        <f t="shared" si="16"/>
        <v>4060</v>
      </c>
      <c r="M28" s="77">
        <f t="shared" si="17"/>
        <v>3825</v>
      </c>
      <c r="N28" s="77">
        <f t="shared" si="18"/>
        <v>7885</v>
      </c>
      <c r="P28" s="110" t="s">
        <v>11</v>
      </c>
      <c r="Q28" s="131">
        <f>SUM(Q6:Q27)</f>
        <v>239</v>
      </c>
      <c r="R28" s="10">
        <f t="shared" ref="R28:AB28" si="56">SUM(R6:R27)</f>
        <v>245</v>
      </c>
      <c r="S28" s="11">
        <f>SUM(S6:S27)</f>
        <v>484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2">
        <f t="shared" si="56"/>
        <v>239</v>
      </c>
      <c r="AA28" s="10">
        <f t="shared" si="56"/>
        <v>245</v>
      </c>
      <c r="AB28" s="11">
        <f t="shared" si="56"/>
        <v>484</v>
      </c>
      <c r="AD28" s="110" t="s">
        <v>11</v>
      </c>
      <c r="AE28" s="131">
        <f>SUM(AE6:AE27)</f>
        <v>242</v>
      </c>
      <c r="AF28" s="131">
        <f>SUM(AF6:AF27)</f>
        <v>238</v>
      </c>
      <c r="AG28" s="4">
        <f t="shared" si="23"/>
        <v>480</v>
      </c>
      <c r="AH28" s="12">
        <v>0</v>
      </c>
      <c r="AI28" s="10">
        <v>0</v>
      </c>
      <c r="AJ28" s="24">
        <v>0</v>
      </c>
      <c r="AK28" s="12">
        <v>0</v>
      </c>
      <c r="AL28" s="10">
        <v>0</v>
      </c>
      <c r="AM28" s="11">
        <v>0</v>
      </c>
      <c r="AN28" s="6">
        <f t="shared" si="24"/>
        <v>242</v>
      </c>
      <c r="AO28" s="6">
        <f t="shared" si="25"/>
        <v>238</v>
      </c>
      <c r="AP28" s="6">
        <f t="shared" si="26"/>
        <v>480</v>
      </c>
      <c r="AR28" s="110" t="s">
        <v>11</v>
      </c>
      <c r="AS28" s="131">
        <f>SUM(AS6:AS27)</f>
        <v>997</v>
      </c>
      <c r="AT28" s="131">
        <f>SUM(AT6:AT27)</f>
        <v>808</v>
      </c>
      <c r="AU28" s="4">
        <f t="shared" si="27"/>
        <v>1805</v>
      </c>
      <c r="AV28" s="12">
        <v>0</v>
      </c>
      <c r="AW28" s="10">
        <v>0</v>
      </c>
      <c r="AX28" s="11">
        <v>0</v>
      </c>
      <c r="AY28" s="131">
        <v>0</v>
      </c>
      <c r="AZ28" s="10">
        <v>0</v>
      </c>
      <c r="BA28" s="11">
        <v>0</v>
      </c>
      <c r="BB28" s="6">
        <f t="shared" si="28"/>
        <v>997</v>
      </c>
      <c r="BC28" s="6">
        <f t="shared" si="29"/>
        <v>808</v>
      </c>
      <c r="BD28" s="6">
        <f t="shared" si="30"/>
        <v>1805</v>
      </c>
      <c r="BF28" s="16" t="s">
        <v>11</v>
      </c>
      <c r="BG28" s="12">
        <f>SUM(BG6:BG27)</f>
        <v>466</v>
      </c>
      <c r="BH28" s="12">
        <f>SUM(BH6:BH27)</f>
        <v>488</v>
      </c>
      <c r="BI28" s="4">
        <f t="shared" si="31"/>
        <v>954</v>
      </c>
      <c r="BJ28" s="12">
        <v>0</v>
      </c>
      <c r="BK28" s="10">
        <v>0</v>
      </c>
      <c r="BL28" s="24">
        <v>0</v>
      </c>
      <c r="BM28" s="12">
        <v>0</v>
      </c>
      <c r="BN28" s="10">
        <v>0</v>
      </c>
      <c r="BO28" s="11">
        <v>0</v>
      </c>
      <c r="BP28" s="6">
        <f t="shared" si="32"/>
        <v>466</v>
      </c>
      <c r="BQ28" s="6">
        <f t="shared" si="33"/>
        <v>488</v>
      </c>
      <c r="BR28" s="6">
        <f t="shared" si="34"/>
        <v>954</v>
      </c>
      <c r="BT28" s="16" t="s">
        <v>11</v>
      </c>
      <c r="BU28" s="12">
        <v>0</v>
      </c>
      <c r="BV28" s="12">
        <v>0</v>
      </c>
      <c r="BW28" s="4">
        <v>0</v>
      </c>
      <c r="BX28" s="12">
        <v>0</v>
      </c>
      <c r="BY28" s="12">
        <v>0</v>
      </c>
      <c r="BZ28" s="5">
        <v>0</v>
      </c>
      <c r="CA28" s="12">
        <f>SUM(CA6:CA27)</f>
        <v>1077</v>
      </c>
      <c r="CB28" s="12">
        <f>SUM(CB6:CB27)</f>
        <v>992</v>
      </c>
      <c r="CC28" s="12">
        <f>SUM(CC6:CC27)</f>
        <v>2069</v>
      </c>
      <c r="CD28" s="6">
        <f t="shared" si="36"/>
        <v>1077</v>
      </c>
      <c r="CE28" s="6">
        <f t="shared" si="37"/>
        <v>992</v>
      </c>
      <c r="CF28" s="6">
        <f t="shared" si="38"/>
        <v>2069</v>
      </c>
      <c r="CH28" s="16" t="s">
        <v>11</v>
      </c>
      <c r="CI28" s="12">
        <f>SUM(CI6:CI27)</f>
        <v>171</v>
      </c>
      <c r="CJ28" s="12">
        <f>SUM(CJ6:CJ27)</f>
        <v>195</v>
      </c>
      <c r="CK28" s="4">
        <f t="shared" si="39"/>
        <v>366</v>
      </c>
      <c r="CL28" s="12">
        <v>0</v>
      </c>
      <c r="CM28" s="10">
        <v>0</v>
      </c>
      <c r="CN28" s="24">
        <v>0</v>
      </c>
      <c r="CO28" s="12">
        <v>0</v>
      </c>
      <c r="CP28" s="10">
        <v>0</v>
      </c>
      <c r="CQ28" s="11">
        <v>0</v>
      </c>
      <c r="CR28" s="6">
        <f t="shared" si="40"/>
        <v>171</v>
      </c>
      <c r="CS28" s="6">
        <f t="shared" si="41"/>
        <v>195</v>
      </c>
      <c r="CT28" s="6">
        <f t="shared" si="42"/>
        <v>366</v>
      </c>
      <c r="CV28" s="16" t="s">
        <v>11</v>
      </c>
      <c r="CW28" s="12">
        <f>SUM(CW6:CW27)</f>
        <v>256</v>
      </c>
      <c r="CX28" s="12">
        <f>SUM(CX6:CX27)</f>
        <v>240</v>
      </c>
      <c r="CY28" s="4">
        <f t="shared" si="43"/>
        <v>496</v>
      </c>
      <c r="CZ28" s="12">
        <v>0</v>
      </c>
      <c r="DA28" s="10">
        <v>0</v>
      </c>
      <c r="DB28" s="24">
        <v>0</v>
      </c>
      <c r="DC28" s="12">
        <v>0</v>
      </c>
      <c r="DD28" s="10">
        <v>0</v>
      </c>
      <c r="DE28" s="11">
        <v>0</v>
      </c>
      <c r="DF28" s="6">
        <f t="shared" si="44"/>
        <v>256</v>
      </c>
      <c r="DG28" s="6">
        <f t="shared" si="45"/>
        <v>240</v>
      </c>
      <c r="DH28" s="6">
        <f t="shared" si="46"/>
        <v>496</v>
      </c>
      <c r="DJ28" s="16" t="s">
        <v>11</v>
      </c>
      <c r="DK28" s="12">
        <f>SUM(DK6:DK27)</f>
        <v>612</v>
      </c>
      <c r="DL28" s="12">
        <f>SUM(DL6:DL27)</f>
        <v>619</v>
      </c>
      <c r="DM28" s="4">
        <f t="shared" si="47"/>
        <v>1231</v>
      </c>
      <c r="DN28" s="12">
        <v>0</v>
      </c>
      <c r="DO28" s="10">
        <v>0</v>
      </c>
      <c r="DP28" s="24">
        <v>0</v>
      </c>
      <c r="DQ28" s="12">
        <v>0</v>
      </c>
      <c r="DR28" s="10">
        <v>0</v>
      </c>
      <c r="DS28" s="11">
        <v>0</v>
      </c>
      <c r="DT28" s="6">
        <f t="shared" si="48"/>
        <v>612</v>
      </c>
      <c r="DU28" s="6">
        <f t="shared" si="49"/>
        <v>619</v>
      </c>
      <c r="DV28" s="6">
        <f t="shared" si="50"/>
        <v>1231</v>
      </c>
      <c r="DX28" s="16" t="s">
        <v>11</v>
      </c>
      <c r="DY28" s="12">
        <f>SUM(DY6:DY27)</f>
        <v>0</v>
      </c>
      <c r="DZ28" s="12">
        <f>SUM(DZ6:DZ27)</f>
        <v>0</v>
      </c>
      <c r="EA28" s="4">
        <f t="shared" si="51"/>
        <v>0</v>
      </c>
      <c r="EB28" s="12">
        <v>0</v>
      </c>
      <c r="EC28" s="10">
        <v>0</v>
      </c>
      <c r="ED28" s="24">
        <v>0</v>
      </c>
      <c r="EE28" s="12">
        <v>0</v>
      </c>
      <c r="EF28" s="10">
        <v>0</v>
      </c>
      <c r="EG28" s="11">
        <v>0</v>
      </c>
      <c r="EH28" s="6">
        <f t="shared" si="52"/>
        <v>0</v>
      </c>
      <c r="EI28" s="6">
        <f t="shared" si="53"/>
        <v>0</v>
      </c>
      <c r="EJ28" s="6">
        <f t="shared" si="54"/>
        <v>0</v>
      </c>
    </row>
    <row r="32" spans="2:140" ht="21" x14ac:dyDescent="0.2">
      <c r="C32" s="132"/>
      <c r="D32" s="132"/>
    </row>
    <row r="33" spans="3:4" ht="21" x14ac:dyDescent="0.2">
      <c r="C33" s="132"/>
      <c r="D33" s="132"/>
    </row>
    <row r="34" spans="3:4" ht="21" x14ac:dyDescent="0.2">
      <c r="C34" s="132"/>
      <c r="D34" s="132"/>
    </row>
    <row r="35" spans="3:4" ht="21" x14ac:dyDescent="0.2">
      <c r="C35" s="132"/>
      <c r="D35" s="132"/>
    </row>
    <row r="36" spans="3:4" ht="21" x14ac:dyDescent="0.2">
      <c r="C36" s="132"/>
      <c r="D36" s="132"/>
    </row>
    <row r="37" spans="3:4" ht="21" x14ac:dyDescent="0.2">
      <c r="C37" s="132"/>
      <c r="D37" s="132"/>
    </row>
    <row r="38" spans="3:4" ht="21" x14ac:dyDescent="0.2">
      <c r="C38" s="132"/>
      <c r="D38" s="132"/>
    </row>
    <row r="39" spans="3:4" ht="21" x14ac:dyDescent="0.2">
      <c r="C39" s="132"/>
      <c r="D39" s="132"/>
    </row>
    <row r="40" spans="3:4" ht="21" x14ac:dyDescent="0.2">
      <c r="C40" s="132"/>
      <c r="D40" s="132"/>
    </row>
    <row r="41" spans="3:4" ht="21" x14ac:dyDescent="0.2">
      <c r="C41" s="132"/>
      <c r="D41" s="132"/>
    </row>
    <row r="42" spans="3:4" ht="21" x14ac:dyDescent="0.2">
      <c r="C42" s="132"/>
      <c r="D42" s="132"/>
    </row>
    <row r="43" spans="3:4" ht="21" x14ac:dyDescent="0.2">
      <c r="C43" s="132"/>
      <c r="D43" s="132"/>
    </row>
    <row r="44" spans="3:4" ht="21" x14ac:dyDescent="0.2">
      <c r="C44" s="132"/>
      <c r="D44" s="132"/>
    </row>
    <row r="45" spans="3:4" ht="21" x14ac:dyDescent="0.2">
      <c r="C45" s="132"/>
      <c r="D45" s="132"/>
    </row>
    <row r="46" spans="3:4" ht="21" x14ac:dyDescent="0.2">
      <c r="C46" s="132"/>
      <c r="D46" s="132"/>
    </row>
    <row r="47" spans="3:4" ht="21" x14ac:dyDescent="0.2">
      <c r="C47" s="132"/>
      <c r="D47" s="132"/>
    </row>
    <row r="48" spans="3:4" ht="21" x14ac:dyDescent="0.2">
      <c r="C48" s="132"/>
      <c r="D48" s="132"/>
    </row>
    <row r="49" spans="3:4" ht="21" x14ac:dyDescent="0.2">
      <c r="C49" s="132"/>
      <c r="D49" s="132"/>
    </row>
    <row r="50" spans="3:4" ht="21" x14ac:dyDescent="0.2">
      <c r="C50" s="132"/>
      <c r="D50" s="132"/>
    </row>
    <row r="51" spans="3:4" ht="21" x14ac:dyDescent="0.2">
      <c r="C51" s="132"/>
      <c r="D51" s="132"/>
    </row>
    <row r="52" spans="3:4" ht="21" x14ac:dyDescent="0.2">
      <c r="C52" s="132"/>
      <c r="D52" s="132"/>
    </row>
    <row r="53" spans="3:4" ht="21" x14ac:dyDescent="0.2">
      <c r="C53" s="132"/>
      <c r="D53" s="132"/>
    </row>
  </sheetData>
  <mergeCells count="120">
    <mergeCell ref="CH2:CT2"/>
    <mergeCell ref="CV2:DH2"/>
    <mergeCell ref="DJ2:DV2"/>
    <mergeCell ref="DX2:EJ2"/>
    <mergeCell ref="B3:N3"/>
    <mergeCell ref="P3:AB3"/>
    <mergeCell ref="AD3:AP3"/>
    <mergeCell ref="AR3:BD3"/>
    <mergeCell ref="BF3:BR3"/>
    <mergeCell ref="BT3:CF3"/>
    <mergeCell ref="B2:N2"/>
    <mergeCell ref="P2:AB2"/>
    <mergeCell ref="AD2:AP2"/>
    <mergeCell ref="AR2:BD2"/>
    <mergeCell ref="BF2:BR2"/>
    <mergeCell ref="BT2:CF2"/>
    <mergeCell ref="CH3:CT3"/>
    <mergeCell ref="CV3:DH3"/>
    <mergeCell ref="DJ3:DV3"/>
    <mergeCell ref="DX3:EJ3"/>
    <mergeCell ref="B4:B5"/>
    <mergeCell ref="C4:D4"/>
    <mergeCell ref="E4:E5"/>
    <mergeCell ref="F4:G4"/>
    <mergeCell ref="H4:H5"/>
    <mergeCell ref="I4:J4"/>
    <mergeCell ref="S4:S5"/>
    <mergeCell ref="T4:U4"/>
    <mergeCell ref="V4:V5"/>
    <mergeCell ref="W4:X4"/>
    <mergeCell ref="Y4:Y5"/>
    <mergeCell ref="Z4:Z5"/>
    <mergeCell ref="K4:K5"/>
    <mergeCell ref="L4:L5"/>
    <mergeCell ref="M4:M5"/>
    <mergeCell ref="N4:N5"/>
    <mergeCell ref="P4:P5"/>
    <mergeCell ref="Q4:R4"/>
    <mergeCell ref="AJ4:AJ5"/>
    <mergeCell ref="AK4:AL4"/>
    <mergeCell ref="AM4:AM5"/>
    <mergeCell ref="AN4:AN5"/>
    <mergeCell ref="AO4:AO5"/>
    <mergeCell ref="AP4:AP5"/>
    <mergeCell ref="AA4:AA5"/>
    <mergeCell ref="AB4:AB5"/>
    <mergeCell ref="AD4:AD5"/>
    <mergeCell ref="AE4:AF4"/>
    <mergeCell ref="AG4:AG5"/>
    <mergeCell ref="AH4:AI4"/>
    <mergeCell ref="BA4:BA5"/>
    <mergeCell ref="BB4:BB5"/>
    <mergeCell ref="BC4:BC5"/>
    <mergeCell ref="BD4:BD5"/>
    <mergeCell ref="BF4:BF5"/>
    <mergeCell ref="BG4:BH4"/>
    <mergeCell ref="AR4:AR5"/>
    <mergeCell ref="AS4:AT4"/>
    <mergeCell ref="AU4:AU5"/>
    <mergeCell ref="AV4:AW4"/>
    <mergeCell ref="AX4:AX5"/>
    <mergeCell ref="AY4:AZ4"/>
    <mergeCell ref="BQ4:BQ5"/>
    <mergeCell ref="BR4:BR5"/>
    <mergeCell ref="BT4:BT5"/>
    <mergeCell ref="BU4:BV4"/>
    <mergeCell ref="BW4:BW5"/>
    <mergeCell ref="BX4:BY4"/>
    <mergeCell ref="BI4:BI5"/>
    <mergeCell ref="BJ4:BK4"/>
    <mergeCell ref="BL4:BL5"/>
    <mergeCell ref="BM4:BN4"/>
    <mergeCell ref="BO4:BO5"/>
    <mergeCell ref="BP4:BP5"/>
    <mergeCell ref="CH4:CH5"/>
    <mergeCell ref="CI4:CJ4"/>
    <mergeCell ref="CK4:CK5"/>
    <mergeCell ref="CL4:CM4"/>
    <mergeCell ref="CN4:CN5"/>
    <mergeCell ref="CO4:CP4"/>
    <mergeCell ref="BZ4:BZ5"/>
    <mergeCell ref="CA4:CB4"/>
    <mergeCell ref="CC4:CC5"/>
    <mergeCell ref="CD4:CD5"/>
    <mergeCell ref="CE4:CE5"/>
    <mergeCell ref="CF4:CF5"/>
    <mergeCell ref="CY4:CY5"/>
    <mergeCell ref="CZ4:DA4"/>
    <mergeCell ref="DB4:DB5"/>
    <mergeCell ref="DC4:DD4"/>
    <mergeCell ref="DE4:DE5"/>
    <mergeCell ref="DF4:DF5"/>
    <mergeCell ref="CQ4:CQ5"/>
    <mergeCell ref="CR4:CR5"/>
    <mergeCell ref="CS4:CS5"/>
    <mergeCell ref="CT4:CT5"/>
    <mergeCell ref="CV4:CV5"/>
    <mergeCell ref="CW4:CX4"/>
    <mergeCell ref="DP4:DP5"/>
    <mergeCell ref="DQ4:DR4"/>
    <mergeCell ref="DS4:DS5"/>
    <mergeCell ref="DT4:DT5"/>
    <mergeCell ref="DU4:DU5"/>
    <mergeCell ref="DV4:DV5"/>
    <mergeCell ref="DG4:DG5"/>
    <mergeCell ref="DH4:DH5"/>
    <mergeCell ref="DJ4:DJ5"/>
    <mergeCell ref="DK4:DL4"/>
    <mergeCell ref="DM4:DM5"/>
    <mergeCell ref="DN4:DO4"/>
    <mergeCell ref="EG4:EG5"/>
    <mergeCell ref="EH4:EH5"/>
    <mergeCell ref="EI4:EI5"/>
    <mergeCell ref="EJ4:EJ5"/>
    <mergeCell ref="DX4:DX5"/>
    <mergeCell ref="DY4:DZ4"/>
    <mergeCell ref="EA4:EA5"/>
    <mergeCell ref="EB4:EC4"/>
    <mergeCell ref="ED4:ED5"/>
    <mergeCell ref="EE4:EF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CT53"/>
  <sheetViews>
    <sheetView rightToLeft="1" topLeftCell="AJ1" zoomScale="80" zoomScaleNormal="80" workbookViewId="0">
      <selection activeCell="AJ18" sqref="AJ18"/>
    </sheetView>
  </sheetViews>
  <sheetFormatPr defaultRowHeight="14.25" x14ac:dyDescent="0.2"/>
  <cols>
    <col min="1" max="1" width="9" style="196"/>
    <col min="2" max="2" width="12.375" style="196" customWidth="1"/>
    <col min="3" max="3" width="9.125" style="196" customWidth="1"/>
    <col min="4" max="8" width="9" style="196"/>
    <col min="9" max="11" width="9.125" style="196" customWidth="1"/>
    <col min="12" max="15" width="9" style="196"/>
    <col min="16" max="16" width="11.75" style="196" customWidth="1"/>
    <col min="17" max="29" width="9" style="196"/>
    <col min="30" max="30" width="12.625" style="196" customWidth="1"/>
    <col min="31" max="43" width="9" style="196"/>
    <col min="44" max="44" width="12.25" style="196" customWidth="1"/>
    <col min="45" max="57" width="9" style="196"/>
    <col min="58" max="58" width="11.75" style="196" customWidth="1"/>
    <col min="59" max="71" width="9" style="196"/>
    <col min="72" max="72" width="12.25" style="196" customWidth="1"/>
    <col min="73" max="85" width="9" style="196"/>
    <col min="86" max="86" width="11.625" style="196" customWidth="1"/>
    <col min="87" max="109" width="9" style="196"/>
    <col min="110" max="110" width="9" style="196" customWidth="1"/>
    <col min="111" max="16384" width="9" style="196"/>
  </cols>
  <sheetData>
    <row r="1" spans="2:98" ht="24" customHeight="1" thickBot="1" x14ac:dyDescent="0.25"/>
    <row r="2" spans="2:98" ht="21" x14ac:dyDescent="0.2">
      <c r="B2" s="306" t="s">
        <v>121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8"/>
      <c r="P2" s="363" t="s">
        <v>122</v>
      </c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14"/>
      <c r="AD2" s="363" t="s">
        <v>124</v>
      </c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14"/>
      <c r="AR2" s="363" t="s">
        <v>126</v>
      </c>
      <c r="AS2" s="365"/>
      <c r="AT2" s="365"/>
      <c r="AU2" s="365"/>
      <c r="AV2" s="365"/>
      <c r="AW2" s="365"/>
      <c r="AX2" s="365"/>
      <c r="AY2" s="365"/>
      <c r="AZ2" s="365"/>
      <c r="BA2" s="365"/>
      <c r="BB2" s="365"/>
      <c r="BC2" s="365"/>
      <c r="BD2" s="314"/>
      <c r="BF2" s="363" t="s">
        <v>127</v>
      </c>
      <c r="BG2" s="365"/>
      <c r="BH2" s="365"/>
      <c r="BI2" s="365"/>
      <c r="BJ2" s="365"/>
      <c r="BK2" s="365"/>
      <c r="BL2" s="365"/>
      <c r="BM2" s="365"/>
      <c r="BN2" s="365"/>
      <c r="BO2" s="365"/>
      <c r="BP2" s="365"/>
      <c r="BQ2" s="365"/>
      <c r="BR2" s="314"/>
      <c r="BT2" s="363" t="s">
        <v>128</v>
      </c>
      <c r="BU2" s="365"/>
      <c r="BV2" s="365"/>
      <c r="BW2" s="365"/>
      <c r="BX2" s="365"/>
      <c r="BY2" s="365"/>
      <c r="BZ2" s="365"/>
      <c r="CA2" s="365"/>
      <c r="CB2" s="365"/>
      <c r="CC2" s="365"/>
      <c r="CD2" s="365"/>
      <c r="CE2" s="365"/>
      <c r="CF2" s="314"/>
      <c r="CH2" s="363" t="s">
        <v>129</v>
      </c>
      <c r="CI2" s="365"/>
      <c r="CJ2" s="365"/>
      <c r="CK2" s="365"/>
      <c r="CL2" s="365"/>
      <c r="CM2" s="365"/>
      <c r="CN2" s="365"/>
      <c r="CO2" s="365"/>
      <c r="CP2" s="365"/>
      <c r="CQ2" s="365"/>
      <c r="CR2" s="365"/>
      <c r="CS2" s="365"/>
      <c r="CT2" s="314"/>
    </row>
    <row r="3" spans="2:98" ht="21.75" thickBot="1" x14ac:dyDescent="0.25">
      <c r="B3" s="309" t="s">
        <v>57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1"/>
      <c r="P3" s="319" t="s">
        <v>57</v>
      </c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1"/>
      <c r="AD3" s="319" t="s">
        <v>57</v>
      </c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1"/>
      <c r="AR3" s="319" t="s">
        <v>57</v>
      </c>
      <c r="AS3" s="320"/>
      <c r="AT3" s="320"/>
      <c r="AU3" s="320"/>
      <c r="AV3" s="320"/>
      <c r="AW3" s="320"/>
      <c r="AX3" s="320"/>
      <c r="AY3" s="320"/>
      <c r="AZ3" s="320"/>
      <c r="BA3" s="320"/>
      <c r="BB3" s="320"/>
      <c r="BC3" s="320"/>
      <c r="BD3" s="321"/>
      <c r="BF3" s="319" t="s">
        <v>84</v>
      </c>
      <c r="BG3" s="320"/>
      <c r="BH3" s="320"/>
      <c r="BI3" s="320"/>
      <c r="BJ3" s="320"/>
      <c r="BK3" s="320"/>
      <c r="BL3" s="320"/>
      <c r="BM3" s="320"/>
      <c r="BN3" s="320"/>
      <c r="BO3" s="320"/>
      <c r="BP3" s="320"/>
      <c r="BQ3" s="320"/>
      <c r="BR3" s="321"/>
      <c r="BT3" s="319" t="s">
        <v>57</v>
      </c>
      <c r="BU3" s="320"/>
      <c r="BV3" s="320"/>
      <c r="BW3" s="320"/>
      <c r="BX3" s="320"/>
      <c r="BY3" s="320"/>
      <c r="BZ3" s="320"/>
      <c r="CA3" s="320"/>
      <c r="CB3" s="320"/>
      <c r="CC3" s="320"/>
      <c r="CD3" s="320"/>
      <c r="CE3" s="320"/>
      <c r="CF3" s="321"/>
      <c r="CH3" s="319" t="s">
        <v>57</v>
      </c>
      <c r="CI3" s="320"/>
      <c r="CJ3" s="320"/>
      <c r="CK3" s="320"/>
      <c r="CL3" s="320"/>
      <c r="CM3" s="320"/>
      <c r="CN3" s="320"/>
      <c r="CO3" s="320"/>
      <c r="CP3" s="320"/>
      <c r="CQ3" s="320"/>
      <c r="CR3" s="320"/>
      <c r="CS3" s="320"/>
      <c r="CT3" s="321"/>
    </row>
    <row r="4" spans="2:98" ht="21" x14ac:dyDescent="0.2">
      <c r="B4" s="312" t="s">
        <v>17</v>
      </c>
      <c r="C4" s="306" t="s">
        <v>0</v>
      </c>
      <c r="D4" s="307"/>
      <c r="E4" s="314" t="s">
        <v>1</v>
      </c>
      <c r="F4" s="316" t="s">
        <v>2</v>
      </c>
      <c r="G4" s="307"/>
      <c r="H4" s="317" t="s">
        <v>3</v>
      </c>
      <c r="I4" s="312" t="s">
        <v>4</v>
      </c>
      <c r="J4" s="316"/>
      <c r="K4" s="314" t="s">
        <v>5</v>
      </c>
      <c r="L4" s="306" t="s">
        <v>6</v>
      </c>
      <c r="M4" s="307" t="s">
        <v>7</v>
      </c>
      <c r="N4" s="308" t="s">
        <v>8</v>
      </c>
      <c r="P4" s="384" t="s">
        <v>17</v>
      </c>
      <c r="Q4" s="316" t="s">
        <v>0</v>
      </c>
      <c r="R4" s="307"/>
      <c r="S4" s="314" t="s">
        <v>1</v>
      </c>
      <c r="T4" s="306" t="s">
        <v>2</v>
      </c>
      <c r="U4" s="307"/>
      <c r="V4" s="314" t="s">
        <v>3</v>
      </c>
      <c r="W4" s="355" t="s">
        <v>4</v>
      </c>
      <c r="X4" s="316"/>
      <c r="Y4" s="314" t="s">
        <v>5</v>
      </c>
      <c r="Z4" s="306" t="s">
        <v>6</v>
      </c>
      <c r="AA4" s="307" t="s">
        <v>7</v>
      </c>
      <c r="AB4" s="308" t="s">
        <v>8</v>
      </c>
      <c r="AD4" s="312" t="s">
        <v>17</v>
      </c>
      <c r="AE4" s="306" t="s">
        <v>0</v>
      </c>
      <c r="AF4" s="307"/>
      <c r="AG4" s="314" t="s">
        <v>1</v>
      </c>
      <c r="AH4" s="316" t="s">
        <v>2</v>
      </c>
      <c r="AI4" s="307"/>
      <c r="AJ4" s="317" t="s">
        <v>3</v>
      </c>
      <c r="AK4" s="312" t="s">
        <v>4</v>
      </c>
      <c r="AL4" s="316"/>
      <c r="AM4" s="314" t="s">
        <v>5</v>
      </c>
      <c r="AN4" s="306" t="s">
        <v>6</v>
      </c>
      <c r="AO4" s="307" t="s">
        <v>7</v>
      </c>
      <c r="AP4" s="308" t="s">
        <v>8</v>
      </c>
      <c r="AR4" s="384" t="s">
        <v>17</v>
      </c>
      <c r="AS4" s="316" t="s">
        <v>0</v>
      </c>
      <c r="AT4" s="307"/>
      <c r="AU4" s="314" t="s">
        <v>1</v>
      </c>
      <c r="AV4" s="306" t="s">
        <v>2</v>
      </c>
      <c r="AW4" s="307"/>
      <c r="AX4" s="314" t="s">
        <v>3</v>
      </c>
      <c r="AY4" s="355" t="s">
        <v>4</v>
      </c>
      <c r="AZ4" s="316"/>
      <c r="BA4" s="314" t="s">
        <v>5</v>
      </c>
      <c r="BB4" s="306" t="s">
        <v>6</v>
      </c>
      <c r="BC4" s="307" t="s">
        <v>7</v>
      </c>
      <c r="BD4" s="308" t="s">
        <v>8</v>
      </c>
      <c r="BF4" s="312" t="s">
        <v>17</v>
      </c>
      <c r="BG4" s="306" t="s">
        <v>0</v>
      </c>
      <c r="BH4" s="307"/>
      <c r="BI4" s="314" t="s">
        <v>1</v>
      </c>
      <c r="BJ4" s="316" t="s">
        <v>2</v>
      </c>
      <c r="BK4" s="307"/>
      <c r="BL4" s="317" t="s">
        <v>3</v>
      </c>
      <c r="BM4" s="312" t="s">
        <v>4</v>
      </c>
      <c r="BN4" s="316"/>
      <c r="BO4" s="314" t="s">
        <v>5</v>
      </c>
      <c r="BP4" s="306" t="s">
        <v>6</v>
      </c>
      <c r="BQ4" s="307" t="s">
        <v>7</v>
      </c>
      <c r="BR4" s="308" t="s">
        <v>8</v>
      </c>
      <c r="BT4" s="312" t="s">
        <v>17</v>
      </c>
      <c r="BU4" s="306" t="s">
        <v>0</v>
      </c>
      <c r="BV4" s="307"/>
      <c r="BW4" s="314" t="s">
        <v>1</v>
      </c>
      <c r="BX4" s="316" t="s">
        <v>2</v>
      </c>
      <c r="BY4" s="307"/>
      <c r="BZ4" s="317" t="s">
        <v>3</v>
      </c>
      <c r="CA4" s="312" t="s">
        <v>4</v>
      </c>
      <c r="CB4" s="316"/>
      <c r="CC4" s="314" t="s">
        <v>5</v>
      </c>
      <c r="CD4" s="306" t="s">
        <v>6</v>
      </c>
      <c r="CE4" s="307" t="s">
        <v>7</v>
      </c>
      <c r="CF4" s="308" t="s">
        <v>8</v>
      </c>
      <c r="CH4" s="312" t="s">
        <v>17</v>
      </c>
      <c r="CI4" s="306" t="s">
        <v>0</v>
      </c>
      <c r="CJ4" s="307"/>
      <c r="CK4" s="314" t="s">
        <v>1</v>
      </c>
      <c r="CL4" s="316" t="s">
        <v>2</v>
      </c>
      <c r="CM4" s="307"/>
      <c r="CN4" s="317" t="s">
        <v>3</v>
      </c>
      <c r="CO4" s="312" t="s">
        <v>4</v>
      </c>
      <c r="CP4" s="316"/>
      <c r="CQ4" s="314" t="s">
        <v>5</v>
      </c>
      <c r="CR4" s="306" t="s">
        <v>6</v>
      </c>
      <c r="CS4" s="307" t="s">
        <v>7</v>
      </c>
      <c r="CT4" s="308" t="s">
        <v>8</v>
      </c>
    </row>
    <row r="5" spans="2:98" ht="21.75" thickBot="1" x14ac:dyDescent="0.25">
      <c r="B5" s="313"/>
      <c r="C5" s="190" t="s">
        <v>9</v>
      </c>
      <c r="D5" s="191" t="s">
        <v>10</v>
      </c>
      <c r="E5" s="315"/>
      <c r="F5" s="1" t="s">
        <v>9</v>
      </c>
      <c r="G5" s="191" t="s">
        <v>10</v>
      </c>
      <c r="H5" s="318"/>
      <c r="I5" s="186" t="s">
        <v>9</v>
      </c>
      <c r="J5" s="187" t="s">
        <v>10</v>
      </c>
      <c r="K5" s="390"/>
      <c r="L5" s="319"/>
      <c r="M5" s="320"/>
      <c r="N5" s="321"/>
      <c r="P5" s="389"/>
      <c r="Q5" s="1" t="s">
        <v>9</v>
      </c>
      <c r="R5" s="191" t="s">
        <v>10</v>
      </c>
      <c r="S5" s="315"/>
      <c r="T5" s="190" t="s">
        <v>9</v>
      </c>
      <c r="U5" s="191" t="s">
        <v>10</v>
      </c>
      <c r="V5" s="315"/>
      <c r="W5" s="1" t="s">
        <v>9</v>
      </c>
      <c r="X5" s="191" t="s">
        <v>10</v>
      </c>
      <c r="Y5" s="315"/>
      <c r="Z5" s="319"/>
      <c r="AA5" s="320"/>
      <c r="AB5" s="321"/>
      <c r="AD5" s="313"/>
      <c r="AE5" s="190" t="s">
        <v>9</v>
      </c>
      <c r="AF5" s="191" t="s">
        <v>10</v>
      </c>
      <c r="AG5" s="315"/>
      <c r="AH5" s="1" t="s">
        <v>9</v>
      </c>
      <c r="AI5" s="191" t="s">
        <v>10</v>
      </c>
      <c r="AJ5" s="318"/>
      <c r="AK5" s="190" t="s">
        <v>9</v>
      </c>
      <c r="AL5" s="191" t="s">
        <v>10</v>
      </c>
      <c r="AM5" s="315"/>
      <c r="AN5" s="319"/>
      <c r="AO5" s="320"/>
      <c r="AP5" s="321"/>
      <c r="AR5" s="389"/>
      <c r="AS5" s="1" t="s">
        <v>9</v>
      </c>
      <c r="AT5" s="191" t="s">
        <v>10</v>
      </c>
      <c r="AU5" s="315"/>
      <c r="AV5" s="190" t="s">
        <v>9</v>
      </c>
      <c r="AW5" s="191" t="s">
        <v>10</v>
      </c>
      <c r="AX5" s="315"/>
      <c r="AY5" s="1" t="s">
        <v>9</v>
      </c>
      <c r="AZ5" s="191" t="s">
        <v>10</v>
      </c>
      <c r="BA5" s="315"/>
      <c r="BB5" s="319"/>
      <c r="BC5" s="320"/>
      <c r="BD5" s="321"/>
      <c r="BF5" s="313"/>
      <c r="BG5" s="190" t="s">
        <v>9</v>
      </c>
      <c r="BH5" s="191" t="s">
        <v>10</v>
      </c>
      <c r="BI5" s="315"/>
      <c r="BJ5" s="1" t="s">
        <v>9</v>
      </c>
      <c r="BK5" s="191" t="s">
        <v>10</v>
      </c>
      <c r="BL5" s="318"/>
      <c r="BM5" s="190" t="s">
        <v>9</v>
      </c>
      <c r="BN5" s="191" t="s">
        <v>10</v>
      </c>
      <c r="BO5" s="315"/>
      <c r="BP5" s="319"/>
      <c r="BQ5" s="320"/>
      <c r="BR5" s="321"/>
      <c r="BT5" s="313"/>
      <c r="BU5" s="190" t="s">
        <v>9</v>
      </c>
      <c r="BV5" s="191" t="s">
        <v>10</v>
      </c>
      <c r="BW5" s="315"/>
      <c r="BX5" s="1" t="s">
        <v>9</v>
      </c>
      <c r="BY5" s="191" t="s">
        <v>10</v>
      </c>
      <c r="BZ5" s="318"/>
      <c r="CA5" s="190" t="s">
        <v>9</v>
      </c>
      <c r="CB5" s="191" t="s">
        <v>10</v>
      </c>
      <c r="CC5" s="315"/>
      <c r="CD5" s="319"/>
      <c r="CE5" s="320"/>
      <c r="CF5" s="321"/>
      <c r="CH5" s="313"/>
      <c r="CI5" s="190" t="s">
        <v>9</v>
      </c>
      <c r="CJ5" s="191" t="s">
        <v>10</v>
      </c>
      <c r="CK5" s="315"/>
      <c r="CL5" s="1" t="s">
        <v>9</v>
      </c>
      <c r="CM5" s="191" t="s">
        <v>10</v>
      </c>
      <c r="CN5" s="318"/>
      <c r="CO5" s="190" t="s">
        <v>9</v>
      </c>
      <c r="CP5" s="191" t="s">
        <v>10</v>
      </c>
      <c r="CQ5" s="315"/>
      <c r="CR5" s="319"/>
      <c r="CS5" s="320"/>
      <c r="CT5" s="321"/>
    </row>
    <row r="6" spans="2:98" ht="21.75" thickBot="1" x14ac:dyDescent="0.25">
      <c r="B6" s="188" t="s">
        <v>21</v>
      </c>
      <c r="C6" s="76">
        <f>Q6+AE6+AS6+BG6+BU6+CI6</f>
        <v>6</v>
      </c>
      <c r="D6" s="76">
        <f>R6+AF6+AT6+BH6+BV6+CJ6</f>
        <v>5</v>
      </c>
      <c r="E6" s="77">
        <f>D6+C6</f>
        <v>11</v>
      </c>
      <c r="F6" s="76">
        <v>0</v>
      </c>
      <c r="G6" s="76">
        <v>0</v>
      </c>
      <c r="H6" s="77">
        <v>0</v>
      </c>
      <c r="I6" s="76">
        <v>0</v>
      </c>
      <c r="J6" s="76">
        <v>0</v>
      </c>
      <c r="K6" s="77">
        <v>0</v>
      </c>
      <c r="L6" s="77">
        <f>+C6+F6+I6</f>
        <v>6</v>
      </c>
      <c r="M6" s="77">
        <f t="shared" ref="M6:N6" si="0">+D6+G6+J6</f>
        <v>5</v>
      </c>
      <c r="N6" s="77">
        <f t="shared" si="0"/>
        <v>11</v>
      </c>
      <c r="P6" s="193" t="s">
        <v>21</v>
      </c>
      <c r="Q6" s="81">
        <v>2</v>
      </c>
      <c r="R6" s="35">
        <v>1</v>
      </c>
      <c r="S6" s="4">
        <f>R6+Q6</f>
        <v>3</v>
      </c>
      <c r="T6" s="95">
        <v>0</v>
      </c>
      <c r="U6" s="95">
        <v>0</v>
      </c>
      <c r="V6" s="4">
        <v>0</v>
      </c>
      <c r="W6" s="95">
        <v>0</v>
      </c>
      <c r="X6" s="95">
        <v>0</v>
      </c>
      <c r="Y6" s="5">
        <v>0</v>
      </c>
      <c r="Z6" s="6">
        <f>Q6+T6+W6</f>
        <v>2</v>
      </c>
      <c r="AA6" s="6">
        <f t="shared" ref="AA6:AB21" si="1">R6+U6+X6</f>
        <v>1</v>
      </c>
      <c r="AB6" s="6">
        <f t="shared" si="1"/>
        <v>3</v>
      </c>
      <c r="AD6" s="193" t="s">
        <v>21</v>
      </c>
      <c r="AE6" s="34">
        <v>1</v>
      </c>
      <c r="AF6" s="34">
        <v>2</v>
      </c>
      <c r="AG6" s="4">
        <f>AE6+AF6</f>
        <v>3</v>
      </c>
      <c r="AH6" s="125">
        <v>0</v>
      </c>
      <c r="AI6" s="125">
        <v>0</v>
      </c>
      <c r="AJ6" s="126">
        <v>0</v>
      </c>
      <c r="AK6" s="127">
        <v>0</v>
      </c>
      <c r="AL6" s="124">
        <v>0</v>
      </c>
      <c r="AM6" s="5">
        <v>0</v>
      </c>
      <c r="AN6" s="6">
        <f>AE6+AH6+AK6</f>
        <v>1</v>
      </c>
      <c r="AO6" s="6">
        <f t="shared" ref="AO6:AP6" si="2">AF6+AI6+AL6</f>
        <v>2</v>
      </c>
      <c r="AP6" s="6">
        <f t="shared" si="2"/>
        <v>3</v>
      </c>
      <c r="AR6" s="193" t="s">
        <v>21</v>
      </c>
      <c r="AS6" s="127">
        <v>2</v>
      </c>
      <c r="AT6" s="124">
        <v>2</v>
      </c>
      <c r="AU6" s="4">
        <f>AS6+AT6</f>
        <v>4</v>
      </c>
      <c r="AV6" s="127">
        <v>0</v>
      </c>
      <c r="AW6" s="124">
        <v>0</v>
      </c>
      <c r="AX6" s="4">
        <v>0</v>
      </c>
      <c r="AY6" s="81">
        <v>0</v>
      </c>
      <c r="AZ6" s="35">
        <v>0</v>
      </c>
      <c r="BA6" s="5">
        <v>0</v>
      </c>
      <c r="BB6" s="6">
        <f>AS6+AV6+AY6</f>
        <v>2</v>
      </c>
      <c r="BC6" s="6">
        <f t="shared" ref="BC6:BD21" si="3">AT6+AW6+AZ6</f>
        <v>2</v>
      </c>
      <c r="BD6" s="6">
        <f t="shared" si="3"/>
        <v>4</v>
      </c>
      <c r="BF6" s="188" t="s">
        <v>21</v>
      </c>
      <c r="BG6" s="81">
        <v>0</v>
      </c>
      <c r="BH6" s="35">
        <v>0</v>
      </c>
      <c r="BI6" s="4">
        <f>BH6+BG6</f>
        <v>0</v>
      </c>
      <c r="BJ6" s="127">
        <v>0</v>
      </c>
      <c r="BK6" s="124">
        <v>0</v>
      </c>
      <c r="BL6" s="29">
        <v>0</v>
      </c>
      <c r="BM6" s="125">
        <v>0</v>
      </c>
      <c r="BN6" s="95">
        <v>0</v>
      </c>
      <c r="BO6" s="5">
        <v>0</v>
      </c>
      <c r="BP6" s="6">
        <f>BG6+BJ6+BM6</f>
        <v>0</v>
      </c>
      <c r="BQ6" s="6">
        <f t="shared" ref="BQ6:BR6" si="4">BH6+BK6+BN6</f>
        <v>0</v>
      </c>
      <c r="BR6" s="6">
        <f t="shared" si="4"/>
        <v>0</v>
      </c>
      <c r="BT6" s="188" t="s">
        <v>21</v>
      </c>
      <c r="BU6" s="81">
        <v>1</v>
      </c>
      <c r="BV6" s="35">
        <v>0</v>
      </c>
      <c r="BW6" s="4">
        <f>BV6+BU6</f>
        <v>1</v>
      </c>
      <c r="BX6" s="80">
        <v>0</v>
      </c>
      <c r="BY6" s="127">
        <v>0</v>
      </c>
      <c r="BZ6" s="29">
        <v>0</v>
      </c>
      <c r="CA6" s="127">
        <v>0</v>
      </c>
      <c r="CB6" s="124">
        <v>0</v>
      </c>
      <c r="CC6" s="5">
        <v>0</v>
      </c>
      <c r="CD6" s="6">
        <f>BU6+BX6+CA6</f>
        <v>1</v>
      </c>
      <c r="CE6" s="6">
        <f t="shared" ref="CE6:CF6" si="5">BV6+BY6+CB6</f>
        <v>0</v>
      </c>
      <c r="CF6" s="6">
        <f t="shared" si="5"/>
        <v>1</v>
      </c>
      <c r="CH6" s="188" t="s">
        <v>21</v>
      </c>
      <c r="CI6" s="81">
        <v>0</v>
      </c>
      <c r="CJ6" s="35">
        <v>0</v>
      </c>
      <c r="CK6" s="4">
        <f>CI6+CJ6</f>
        <v>0</v>
      </c>
      <c r="CL6" s="127">
        <v>0</v>
      </c>
      <c r="CM6" s="124">
        <v>0</v>
      </c>
      <c r="CN6" s="29">
        <v>0</v>
      </c>
      <c r="CO6" s="125">
        <v>0</v>
      </c>
      <c r="CP6" s="95">
        <v>0</v>
      </c>
      <c r="CQ6" s="5">
        <v>0</v>
      </c>
      <c r="CR6" s="6">
        <f>CO6+CL6+CI6</f>
        <v>0</v>
      </c>
      <c r="CS6" s="6">
        <f t="shared" ref="CS6:CT6" si="6">CP6+CM6+CJ6</f>
        <v>0</v>
      </c>
      <c r="CT6" s="6">
        <f t="shared" si="6"/>
        <v>0</v>
      </c>
    </row>
    <row r="7" spans="2:98" ht="21.75" thickBot="1" x14ac:dyDescent="0.25">
      <c r="B7" s="30" t="s">
        <v>22</v>
      </c>
      <c r="C7" s="76">
        <f t="shared" ref="C7:C27" si="7">Q7+AE7+AS7+BG7+BU7+CI7</f>
        <v>53</v>
      </c>
      <c r="D7" s="76">
        <f t="shared" ref="D7:D27" si="8">R7+AF7+AT7+BH7+BV7+CJ7</f>
        <v>55</v>
      </c>
      <c r="E7" s="77">
        <f t="shared" ref="E7:E27" si="9">D7+C7</f>
        <v>108</v>
      </c>
      <c r="F7" s="76">
        <v>0</v>
      </c>
      <c r="G7" s="76">
        <v>0</v>
      </c>
      <c r="H7" s="77">
        <v>0</v>
      </c>
      <c r="I7" s="76">
        <v>0</v>
      </c>
      <c r="J7" s="76">
        <v>0</v>
      </c>
      <c r="K7" s="77">
        <v>0</v>
      </c>
      <c r="L7" s="77">
        <f t="shared" ref="L7:L28" si="10">+C7+F7+I7</f>
        <v>53</v>
      </c>
      <c r="M7" s="77">
        <f t="shared" ref="M7:M28" si="11">+D7+G7+J7</f>
        <v>55</v>
      </c>
      <c r="N7" s="77">
        <f t="shared" ref="N7:N28" si="12">+E7+H7+K7</f>
        <v>108</v>
      </c>
      <c r="P7" s="129" t="s">
        <v>22</v>
      </c>
      <c r="Q7" s="86">
        <v>15</v>
      </c>
      <c r="R7" s="38">
        <v>11</v>
      </c>
      <c r="S7" s="4">
        <f t="shared" ref="S7:S27" si="13">R7+Q7</f>
        <v>26</v>
      </c>
      <c r="T7" s="95">
        <v>0</v>
      </c>
      <c r="U7" s="95">
        <v>0</v>
      </c>
      <c r="V7" s="8">
        <v>0</v>
      </c>
      <c r="W7" s="95">
        <v>0</v>
      </c>
      <c r="X7" s="95">
        <v>0</v>
      </c>
      <c r="Y7" s="9">
        <v>0</v>
      </c>
      <c r="Z7" s="6">
        <f t="shared" ref="Z7:Z28" si="14">Q7+T7+W7</f>
        <v>15</v>
      </c>
      <c r="AA7" s="6">
        <f t="shared" si="1"/>
        <v>11</v>
      </c>
      <c r="AB7" s="6">
        <f t="shared" si="1"/>
        <v>26</v>
      </c>
      <c r="AD7" s="129" t="s">
        <v>22</v>
      </c>
      <c r="AE7" s="34">
        <v>19</v>
      </c>
      <c r="AF7" s="34">
        <v>20</v>
      </c>
      <c r="AG7" s="4">
        <f t="shared" ref="AG7:AG28" si="15">AE7+AF7</f>
        <v>39</v>
      </c>
      <c r="AH7" s="125">
        <v>0</v>
      </c>
      <c r="AI7" s="125">
        <v>0</v>
      </c>
      <c r="AJ7" s="8">
        <v>0</v>
      </c>
      <c r="AK7" s="125">
        <v>0</v>
      </c>
      <c r="AL7" s="95">
        <v>0</v>
      </c>
      <c r="AM7" s="9">
        <v>0</v>
      </c>
      <c r="AN7" s="6">
        <f t="shared" ref="AN7:AN28" si="16">AE7+AH7+AK7</f>
        <v>19</v>
      </c>
      <c r="AO7" s="6">
        <f t="shared" ref="AO7:AO28" si="17">AF7+AI7+AL7</f>
        <v>20</v>
      </c>
      <c r="AP7" s="6">
        <f t="shared" ref="AP7:AP28" si="18">AG7+AJ7+AM7</f>
        <v>39</v>
      </c>
      <c r="AR7" s="129" t="s">
        <v>22</v>
      </c>
      <c r="AS7" s="125">
        <v>14</v>
      </c>
      <c r="AT7" s="95">
        <v>13</v>
      </c>
      <c r="AU7" s="4">
        <f t="shared" ref="AU7:AU28" si="19">AS7+AT7</f>
        <v>27</v>
      </c>
      <c r="AV7" s="125">
        <v>0</v>
      </c>
      <c r="AW7" s="95">
        <v>0</v>
      </c>
      <c r="AX7" s="8">
        <v>0</v>
      </c>
      <c r="AY7" s="86">
        <v>0</v>
      </c>
      <c r="AZ7" s="38">
        <v>0</v>
      </c>
      <c r="BA7" s="9">
        <v>0</v>
      </c>
      <c r="BB7" s="6">
        <f t="shared" ref="BB7:BB28" si="20">AS7+AV7+AY7</f>
        <v>14</v>
      </c>
      <c r="BC7" s="6">
        <f t="shared" si="3"/>
        <v>13</v>
      </c>
      <c r="BD7" s="6">
        <f t="shared" si="3"/>
        <v>27</v>
      </c>
      <c r="BF7" s="30" t="s">
        <v>22</v>
      </c>
      <c r="BG7" s="86">
        <v>2</v>
      </c>
      <c r="BH7" s="38">
        <v>3</v>
      </c>
      <c r="BI7" s="4">
        <f t="shared" ref="BI7:BI28" si="21">BH7+BG7</f>
        <v>5</v>
      </c>
      <c r="BJ7" s="127">
        <v>0</v>
      </c>
      <c r="BK7" s="124">
        <v>0</v>
      </c>
      <c r="BL7" s="29">
        <v>0</v>
      </c>
      <c r="BM7" s="125">
        <v>0</v>
      </c>
      <c r="BN7" s="95">
        <v>0</v>
      </c>
      <c r="BO7" s="5">
        <v>0</v>
      </c>
      <c r="BP7" s="6">
        <f t="shared" ref="BP7:BP28" si="22">BG7+BJ7+BM7</f>
        <v>2</v>
      </c>
      <c r="BQ7" s="6">
        <f t="shared" ref="BQ7:BQ28" si="23">BH7+BK7+BN7</f>
        <v>3</v>
      </c>
      <c r="BR7" s="6">
        <f t="shared" ref="BR7:BR28" si="24">BI7+BL7+BO7</f>
        <v>5</v>
      </c>
      <c r="BT7" s="30" t="s">
        <v>22</v>
      </c>
      <c r="BU7" s="86">
        <v>3</v>
      </c>
      <c r="BV7" s="38">
        <v>6</v>
      </c>
      <c r="BW7" s="4">
        <f t="shared" ref="BW7:BW28" si="25">BV7+BU7</f>
        <v>9</v>
      </c>
      <c r="BX7" s="80">
        <v>0</v>
      </c>
      <c r="BY7" s="127">
        <v>0</v>
      </c>
      <c r="BZ7" s="29">
        <v>0</v>
      </c>
      <c r="CA7" s="127">
        <v>0</v>
      </c>
      <c r="CB7" s="124">
        <v>0</v>
      </c>
      <c r="CC7" s="5">
        <v>0</v>
      </c>
      <c r="CD7" s="6">
        <f t="shared" ref="CD7:CD28" si="26">BU7+BX7+CA7</f>
        <v>3</v>
      </c>
      <c r="CE7" s="6">
        <f t="shared" ref="CE7:CE28" si="27">BV7+BY7+CB7</f>
        <v>6</v>
      </c>
      <c r="CF7" s="6">
        <f t="shared" ref="CF7:CF28" si="28">BW7+BZ7+CC7</f>
        <v>9</v>
      </c>
      <c r="CH7" s="30" t="s">
        <v>22</v>
      </c>
      <c r="CI7" s="86">
        <v>0</v>
      </c>
      <c r="CJ7" s="38">
        <v>2</v>
      </c>
      <c r="CK7" s="4">
        <f t="shared" ref="CK7:CK28" si="29">CI7+CJ7</f>
        <v>2</v>
      </c>
      <c r="CL7" s="127">
        <v>0</v>
      </c>
      <c r="CM7" s="124">
        <v>0</v>
      </c>
      <c r="CN7" s="29">
        <v>0</v>
      </c>
      <c r="CO7" s="125">
        <v>0</v>
      </c>
      <c r="CP7" s="95">
        <v>0</v>
      </c>
      <c r="CQ7" s="5">
        <v>0</v>
      </c>
      <c r="CR7" s="6">
        <f t="shared" ref="CR7:CR28" si="30">CO7+CL7+CI7</f>
        <v>0</v>
      </c>
      <c r="CS7" s="6">
        <f t="shared" ref="CS7:CS28" si="31">CP7+CM7+CJ7</f>
        <v>2</v>
      </c>
      <c r="CT7" s="6">
        <f t="shared" ref="CT7:CT28" si="32">CQ7+CN7+CK7</f>
        <v>2</v>
      </c>
    </row>
    <row r="8" spans="2:98" ht="21.75" thickBot="1" x14ac:dyDescent="0.25">
      <c r="B8" s="30" t="s">
        <v>23</v>
      </c>
      <c r="C8" s="76">
        <f t="shared" si="7"/>
        <v>263</v>
      </c>
      <c r="D8" s="76">
        <f t="shared" si="8"/>
        <v>252</v>
      </c>
      <c r="E8" s="77">
        <f t="shared" si="9"/>
        <v>515</v>
      </c>
      <c r="F8" s="76">
        <v>0</v>
      </c>
      <c r="G8" s="76">
        <v>0</v>
      </c>
      <c r="H8" s="77">
        <v>0</v>
      </c>
      <c r="I8" s="76">
        <v>0</v>
      </c>
      <c r="J8" s="76">
        <v>0</v>
      </c>
      <c r="K8" s="77">
        <v>0</v>
      </c>
      <c r="L8" s="77">
        <f t="shared" si="10"/>
        <v>263</v>
      </c>
      <c r="M8" s="77">
        <f t="shared" si="11"/>
        <v>252</v>
      </c>
      <c r="N8" s="77">
        <f t="shared" si="12"/>
        <v>515</v>
      </c>
      <c r="P8" s="129" t="s">
        <v>23</v>
      </c>
      <c r="Q8" s="86">
        <v>64</v>
      </c>
      <c r="R8" s="38">
        <v>76</v>
      </c>
      <c r="S8" s="4">
        <f t="shared" si="13"/>
        <v>140</v>
      </c>
      <c r="T8" s="95">
        <v>0</v>
      </c>
      <c r="U8" s="95">
        <v>0</v>
      </c>
      <c r="V8" s="8">
        <v>0</v>
      </c>
      <c r="W8" s="95">
        <v>0</v>
      </c>
      <c r="X8" s="95">
        <v>0</v>
      </c>
      <c r="Y8" s="9">
        <v>0</v>
      </c>
      <c r="Z8" s="6">
        <f t="shared" si="14"/>
        <v>64</v>
      </c>
      <c r="AA8" s="6">
        <f t="shared" si="1"/>
        <v>76</v>
      </c>
      <c r="AB8" s="6">
        <f t="shared" si="1"/>
        <v>140</v>
      </c>
      <c r="AD8" s="129" t="s">
        <v>23</v>
      </c>
      <c r="AE8" s="34">
        <v>88</v>
      </c>
      <c r="AF8" s="34">
        <v>87</v>
      </c>
      <c r="AG8" s="4">
        <f t="shared" si="15"/>
        <v>175</v>
      </c>
      <c r="AH8" s="125">
        <v>0</v>
      </c>
      <c r="AI8" s="125">
        <v>0</v>
      </c>
      <c r="AJ8" s="8">
        <v>0</v>
      </c>
      <c r="AK8" s="125">
        <v>0</v>
      </c>
      <c r="AL8" s="95">
        <v>0</v>
      </c>
      <c r="AM8" s="9">
        <v>0</v>
      </c>
      <c r="AN8" s="6">
        <f t="shared" si="16"/>
        <v>88</v>
      </c>
      <c r="AO8" s="6">
        <f t="shared" si="17"/>
        <v>87</v>
      </c>
      <c r="AP8" s="6">
        <f t="shared" si="18"/>
        <v>175</v>
      </c>
      <c r="AR8" s="129" t="s">
        <v>23</v>
      </c>
      <c r="AS8" s="125">
        <v>56</v>
      </c>
      <c r="AT8" s="95">
        <v>42</v>
      </c>
      <c r="AU8" s="4">
        <f t="shared" si="19"/>
        <v>98</v>
      </c>
      <c r="AV8" s="125">
        <v>0</v>
      </c>
      <c r="AW8" s="95">
        <v>0</v>
      </c>
      <c r="AX8" s="8">
        <v>0</v>
      </c>
      <c r="AY8" s="86">
        <v>0</v>
      </c>
      <c r="AZ8" s="38">
        <v>0</v>
      </c>
      <c r="BA8" s="9">
        <v>0</v>
      </c>
      <c r="BB8" s="6">
        <f t="shared" si="20"/>
        <v>56</v>
      </c>
      <c r="BC8" s="6">
        <f t="shared" si="3"/>
        <v>42</v>
      </c>
      <c r="BD8" s="6">
        <f t="shared" si="3"/>
        <v>98</v>
      </c>
      <c r="BF8" s="30" t="s">
        <v>23</v>
      </c>
      <c r="BG8" s="86">
        <v>26</v>
      </c>
      <c r="BH8" s="38">
        <v>18</v>
      </c>
      <c r="BI8" s="4">
        <f t="shared" si="21"/>
        <v>44</v>
      </c>
      <c r="BJ8" s="127">
        <v>0</v>
      </c>
      <c r="BK8" s="124">
        <v>0</v>
      </c>
      <c r="BL8" s="29">
        <v>0</v>
      </c>
      <c r="BM8" s="125">
        <v>0</v>
      </c>
      <c r="BN8" s="95">
        <v>0</v>
      </c>
      <c r="BO8" s="5">
        <v>0</v>
      </c>
      <c r="BP8" s="6">
        <f t="shared" si="22"/>
        <v>26</v>
      </c>
      <c r="BQ8" s="6">
        <f t="shared" si="23"/>
        <v>18</v>
      </c>
      <c r="BR8" s="6">
        <f t="shared" si="24"/>
        <v>44</v>
      </c>
      <c r="BT8" s="30" t="s">
        <v>23</v>
      </c>
      <c r="BU8" s="86">
        <v>28</v>
      </c>
      <c r="BV8" s="38">
        <v>29</v>
      </c>
      <c r="BW8" s="4">
        <f t="shared" si="25"/>
        <v>57</v>
      </c>
      <c r="BX8" s="80">
        <v>0</v>
      </c>
      <c r="BY8" s="127">
        <v>0</v>
      </c>
      <c r="BZ8" s="29">
        <v>0</v>
      </c>
      <c r="CA8" s="127">
        <v>0</v>
      </c>
      <c r="CB8" s="124">
        <v>0</v>
      </c>
      <c r="CC8" s="5">
        <v>0</v>
      </c>
      <c r="CD8" s="6">
        <f t="shared" si="26"/>
        <v>28</v>
      </c>
      <c r="CE8" s="6">
        <f t="shared" si="27"/>
        <v>29</v>
      </c>
      <c r="CF8" s="6">
        <f t="shared" si="28"/>
        <v>57</v>
      </c>
      <c r="CH8" s="30" t="s">
        <v>23</v>
      </c>
      <c r="CI8" s="86">
        <v>1</v>
      </c>
      <c r="CJ8" s="38">
        <v>0</v>
      </c>
      <c r="CK8" s="4">
        <f t="shared" si="29"/>
        <v>1</v>
      </c>
      <c r="CL8" s="127">
        <v>0</v>
      </c>
      <c r="CM8" s="124">
        <v>0</v>
      </c>
      <c r="CN8" s="29">
        <v>0</v>
      </c>
      <c r="CO8" s="125">
        <v>0</v>
      </c>
      <c r="CP8" s="95">
        <v>0</v>
      </c>
      <c r="CQ8" s="5">
        <v>0</v>
      </c>
      <c r="CR8" s="6">
        <f t="shared" si="30"/>
        <v>1</v>
      </c>
      <c r="CS8" s="6">
        <f t="shared" si="31"/>
        <v>0</v>
      </c>
      <c r="CT8" s="6">
        <f t="shared" si="32"/>
        <v>1</v>
      </c>
    </row>
    <row r="9" spans="2:98" ht="21.75" thickBot="1" x14ac:dyDescent="0.25">
      <c r="B9" s="30" t="s">
        <v>24</v>
      </c>
      <c r="C9" s="76">
        <f t="shared" si="7"/>
        <v>161</v>
      </c>
      <c r="D9" s="76">
        <f t="shared" si="8"/>
        <v>117</v>
      </c>
      <c r="E9" s="77">
        <f t="shared" si="9"/>
        <v>278</v>
      </c>
      <c r="F9" s="76">
        <v>0</v>
      </c>
      <c r="G9" s="76">
        <v>0</v>
      </c>
      <c r="H9" s="77">
        <v>0</v>
      </c>
      <c r="I9" s="76">
        <v>0</v>
      </c>
      <c r="J9" s="76">
        <v>0</v>
      </c>
      <c r="K9" s="77">
        <v>0</v>
      </c>
      <c r="L9" s="77">
        <f t="shared" si="10"/>
        <v>161</v>
      </c>
      <c r="M9" s="77">
        <f t="shared" si="11"/>
        <v>117</v>
      </c>
      <c r="N9" s="77">
        <f t="shared" si="12"/>
        <v>278</v>
      </c>
      <c r="P9" s="129" t="s">
        <v>24</v>
      </c>
      <c r="Q9" s="86">
        <v>27</v>
      </c>
      <c r="R9" s="38">
        <v>31</v>
      </c>
      <c r="S9" s="4">
        <f t="shared" si="13"/>
        <v>58</v>
      </c>
      <c r="T9" s="95">
        <v>0</v>
      </c>
      <c r="U9" s="95">
        <v>0</v>
      </c>
      <c r="V9" s="8">
        <v>0</v>
      </c>
      <c r="W9" s="95">
        <v>0</v>
      </c>
      <c r="X9" s="95">
        <v>0</v>
      </c>
      <c r="Y9" s="9">
        <v>0</v>
      </c>
      <c r="Z9" s="6">
        <f t="shared" si="14"/>
        <v>27</v>
      </c>
      <c r="AA9" s="6">
        <f t="shared" si="1"/>
        <v>31</v>
      </c>
      <c r="AB9" s="6">
        <f t="shared" si="1"/>
        <v>58</v>
      </c>
      <c r="AD9" s="129" t="s">
        <v>24</v>
      </c>
      <c r="AE9" s="34">
        <v>66</v>
      </c>
      <c r="AF9" s="34">
        <v>42</v>
      </c>
      <c r="AG9" s="4">
        <f t="shared" si="15"/>
        <v>108</v>
      </c>
      <c r="AH9" s="125">
        <v>0</v>
      </c>
      <c r="AI9" s="125">
        <v>0</v>
      </c>
      <c r="AJ9" s="8">
        <v>0</v>
      </c>
      <c r="AK9" s="125">
        <v>0</v>
      </c>
      <c r="AL9" s="95">
        <v>0</v>
      </c>
      <c r="AM9" s="9">
        <v>0</v>
      </c>
      <c r="AN9" s="6">
        <f t="shared" si="16"/>
        <v>66</v>
      </c>
      <c r="AO9" s="6">
        <f t="shared" si="17"/>
        <v>42</v>
      </c>
      <c r="AP9" s="6">
        <f t="shared" si="18"/>
        <v>108</v>
      </c>
      <c r="AR9" s="129" t="s">
        <v>24</v>
      </c>
      <c r="AS9" s="125">
        <v>28</v>
      </c>
      <c r="AT9" s="95">
        <v>15</v>
      </c>
      <c r="AU9" s="4">
        <f t="shared" si="19"/>
        <v>43</v>
      </c>
      <c r="AV9" s="125">
        <v>0</v>
      </c>
      <c r="AW9" s="95">
        <v>0</v>
      </c>
      <c r="AX9" s="8">
        <v>0</v>
      </c>
      <c r="AY9" s="86">
        <v>0</v>
      </c>
      <c r="AZ9" s="38">
        <v>0</v>
      </c>
      <c r="BA9" s="9">
        <v>0</v>
      </c>
      <c r="BB9" s="6">
        <f t="shared" si="20"/>
        <v>28</v>
      </c>
      <c r="BC9" s="6">
        <f t="shared" si="3"/>
        <v>15</v>
      </c>
      <c r="BD9" s="6">
        <f t="shared" si="3"/>
        <v>43</v>
      </c>
      <c r="BF9" s="30" t="s">
        <v>24</v>
      </c>
      <c r="BG9" s="86">
        <v>14</v>
      </c>
      <c r="BH9" s="38">
        <v>6</v>
      </c>
      <c r="BI9" s="4">
        <f t="shared" si="21"/>
        <v>20</v>
      </c>
      <c r="BJ9" s="127">
        <v>0</v>
      </c>
      <c r="BK9" s="124">
        <v>0</v>
      </c>
      <c r="BL9" s="29">
        <v>0</v>
      </c>
      <c r="BM9" s="125">
        <v>0</v>
      </c>
      <c r="BN9" s="95">
        <v>0</v>
      </c>
      <c r="BO9" s="5">
        <v>0</v>
      </c>
      <c r="BP9" s="6">
        <f t="shared" si="22"/>
        <v>14</v>
      </c>
      <c r="BQ9" s="6">
        <f t="shared" si="23"/>
        <v>6</v>
      </c>
      <c r="BR9" s="6">
        <f t="shared" si="24"/>
        <v>20</v>
      </c>
      <c r="BT9" s="30" t="s">
        <v>24</v>
      </c>
      <c r="BU9" s="86">
        <v>25</v>
      </c>
      <c r="BV9" s="38">
        <v>23</v>
      </c>
      <c r="BW9" s="4">
        <f t="shared" si="25"/>
        <v>48</v>
      </c>
      <c r="BX9" s="80">
        <v>0</v>
      </c>
      <c r="BY9" s="127">
        <v>0</v>
      </c>
      <c r="BZ9" s="29">
        <v>0</v>
      </c>
      <c r="CA9" s="127">
        <v>0</v>
      </c>
      <c r="CB9" s="124">
        <v>0</v>
      </c>
      <c r="CC9" s="5">
        <v>0</v>
      </c>
      <c r="CD9" s="6">
        <f t="shared" si="26"/>
        <v>25</v>
      </c>
      <c r="CE9" s="6">
        <f t="shared" si="27"/>
        <v>23</v>
      </c>
      <c r="CF9" s="6">
        <f t="shared" si="28"/>
        <v>48</v>
      </c>
      <c r="CH9" s="30" t="s">
        <v>24</v>
      </c>
      <c r="CI9" s="86">
        <v>1</v>
      </c>
      <c r="CJ9" s="38">
        <v>0</v>
      </c>
      <c r="CK9" s="4">
        <f t="shared" si="29"/>
        <v>1</v>
      </c>
      <c r="CL9" s="127">
        <v>0</v>
      </c>
      <c r="CM9" s="124">
        <v>0</v>
      </c>
      <c r="CN9" s="29">
        <v>0</v>
      </c>
      <c r="CO9" s="125">
        <v>0</v>
      </c>
      <c r="CP9" s="95">
        <v>0</v>
      </c>
      <c r="CQ9" s="5">
        <v>0</v>
      </c>
      <c r="CR9" s="6">
        <f t="shared" si="30"/>
        <v>1</v>
      </c>
      <c r="CS9" s="6">
        <f t="shared" si="31"/>
        <v>0</v>
      </c>
      <c r="CT9" s="6">
        <f t="shared" si="32"/>
        <v>1</v>
      </c>
    </row>
    <row r="10" spans="2:98" ht="21.75" thickBot="1" x14ac:dyDescent="0.25">
      <c r="B10" s="30" t="s">
        <v>25</v>
      </c>
      <c r="C10" s="76">
        <f t="shared" si="7"/>
        <v>170</v>
      </c>
      <c r="D10" s="76">
        <f t="shared" si="8"/>
        <v>207</v>
      </c>
      <c r="E10" s="77">
        <f t="shared" si="9"/>
        <v>377</v>
      </c>
      <c r="F10" s="76">
        <v>0</v>
      </c>
      <c r="G10" s="76">
        <v>0</v>
      </c>
      <c r="H10" s="77">
        <v>0</v>
      </c>
      <c r="I10" s="76">
        <v>0</v>
      </c>
      <c r="J10" s="76">
        <v>0</v>
      </c>
      <c r="K10" s="77">
        <v>0</v>
      </c>
      <c r="L10" s="77">
        <f t="shared" si="10"/>
        <v>170</v>
      </c>
      <c r="M10" s="77">
        <f t="shared" si="11"/>
        <v>207</v>
      </c>
      <c r="N10" s="77">
        <f t="shared" si="12"/>
        <v>377</v>
      </c>
      <c r="P10" s="129" t="s">
        <v>25</v>
      </c>
      <c r="Q10" s="86">
        <v>34</v>
      </c>
      <c r="R10" s="38">
        <v>55</v>
      </c>
      <c r="S10" s="4">
        <f t="shared" si="13"/>
        <v>89</v>
      </c>
      <c r="T10" s="95">
        <v>0</v>
      </c>
      <c r="U10" s="95">
        <v>0</v>
      </c>
      <c r="V10" s="8">
        <v>0</v>
      </c>
      <c r="W10" s="95">
        <v>0</v>
      </c>
      <c r="X10" s="95">
        <v>0</v>
      </c>
      <c r="Y10" s="9">
        <v>0</v>
      </c>
      <c r="Z10" s="6">
        <f t="shared" si="14"/>
        <v>34</v>
      </c>
      <c r="AA10" s="6">
        <f t="shared" si="1"/>
        <v>55</v>
      </c>
      <c r="AB10" s="6">
        <f t="shared" si="1"/>
        <v>89</v>
      </c>
      <c r="AD10" s="129" t="s">
        <v>25</v>
      </c>
      <c r="AE10" s="34">
        <v>64</v>
      </c>
      <c r="AF10" s="34">
        <v>75</v>
      </c>
      <c r="AG10" s="4">
        <f t="shared" si="15"/>
        <v>139</v>
      </c>
      <c r="AH10" s="125">
        <v>0</v>
      </c>
      <c r="AI10" s="125">
        <v>0</v>
      </c>
      <c r="AJ10" s="8">
        <v>0</v>
      </c>
      <c r="AK10" s="125">
        <v>0</v>
      </c>
      <c r="AL10" s="95">
        <v>0</v>
      </c>
      <c r="AM10" s="9">
        <v>0</v>
      </c>
      <c r="AN10" s="6">
        <f t="shared" si="16"/>
        <v>64</v>
      </c>
      <c r="AO10" s="6">
        <f t="shared" si="17"/>
        <v>75</v>
      </c>
      <c r="AP10" s="6">
        <f t="shared" si="18"/>
        <v>139</v>
      </c>
      <c r="AR10" s="129" t="s">
        <v>25</v>
      </c>
      <c r="AS10" s="125">
        <v>32</v>
      </c>
      <c r="AT10" s="95">
        <v>28</v>
      </c>
      <c r="AU10" s="4">
        <f t="shared" si="19"/>
        <v>60</v>
      </c>
      <c r="AV10" s="125">
        <v>0</v>
      </c>
      <c r="AW10" s="95">
        <v>0</v>
      </c>
      <c r="AX10" s="8">
        <v>0</v>
      </c>
      <c r="AY10" s="86">
        <v>0</v>
      </c>
      <c r="AZ10" s="38">
        <v>0</v>
      </c>
      <c r="BA10" s="9">
        <v>0</v>
      </c>
      <c r="BB10" s="6">
        <f t="shared" si="20"/>
        <v>32</v>
      </c>
      <c r="BC10" s="6">
        <f t="shared" si="3"/>
        <v>28</v>
      </c>
      <c r="BD10" s="6">
        <f t="shared" si="3"/>
        <v>60</v>
      </c>
      <c r="BF10" s="30" t="s">
        <v>25</v>
      </c>
      <c r="BG10" s="86">
        <v>16</v>
      </c>
      <c r="BH10" s="38">
        <v>19</v>
      </c>
      <c r="BI10" s="4">
        <f t="shared" si="21"/>
        <v>35</v>
      </c>
      <c r="BJ10" s="127">
        <v>0</v>
      </c>
      <c r="BK10" s="124">
        <v>0</v>
      </c>
      <c r="BL10" s="29">
        <v>0</v>
      </c>
      <c r="BM10" s="125">
        <v>0</v>
      </c>
      <c r="BN10" s="95">
        <v>0</v>
      </c>
      <c r="BO10" s="5">
        <v>0</v>
      </c>
      <c r="BP10" s="6">
        <f t="shared" si="22"/>
        <v>16</v>
      </c>
      <c r="BQ10" s="6">
        <f t="shared" si="23"/>
        <v>19</v>
      </c>
      <c r="BR10" s="6">
        <f t="shared" si="24"/>
        <v>35</v>
      </c>
      <c r="BT10" s="30" t="s">
        <v>25</v>
      </c>
      <c r="BU10" s="86">
        <v>22</v>
      </c>
      <c r="BV10" s="38">
        <v>30</v>
      </c>
      <c r="BW10" s="4">
        <f t="shared" si="25"/>
        <v>52</v>
      </c>
      <c r="BX10" s="80">
        <v>0</v>
      </c>
      <c r="BY10" s="127">
        <v>0</v>
      </c>
      <c r="BZ10" s="29">
        <v>0</v>
      </c>
      <c r="CA10" s="127">
        <v>0</v>
      </c>
      <c r="CB10" s="124">
        <v>0</v>
      </c>
      <c r="CC10" s="5">
        <v>0</v>
      </c>
      <c r="CD10" s="6">
        <f t="shared" si="26"/>
        <v>22</v>
      </c>
      <c r="CE10" s="6">
        <f t="shared" si="27"/>
        <v>30</v>
      </c>
      <c r="CF10" s="6">
        <f t="shared" si="28"/>
        <v>52</v>
      </c>
      <c r="CH10" s="30" t="s">
        <v>25</v>
      </c>
      <c r="CI10" s="86">
        <v>2</v>
      </c>
      <c r="CJ10" s="38">
        <v>0</v>
      </c>
      <c r="CK10" s="4">
        <f t="shared" si="29"/>
        <v>2</v>
      </c>
      <c r="CL10" s="127">
        <v>0</v>
      </c>
      <c r="CM10" s="124">
        <v>0</v>
      </c>
      <c r="CN10" s="29">
        <v>0</v>
      </c>
      <c r="CO10" s="125">
        <v>0</v>
      </c>
      <c r="CP10" s="95">
        <v>0</v>
      </c>
      <c r="CQ10" s="5">
        <v>0</v>
      </c>
      <c r="CR10" s="6">
        <f t="shared" si="30"/>
        <v>2</v>
      </c>
      <c r="CS10" s="6">
        <f t="shared" si="31"/>
        <v>0</v>
      </c>
      <c r="CT10" s="6">
        <f t="shared" si="32"/>
        <v>2</v>
      </c>
    </row>
    <row r="11" spans="2:98" ht="21.75" thickBot="1" x14ac:dyDescent="0.25">
      <c r="B11" s="30" t="s">
        <v>26</v>
      </c>
      <c r="C11" s="76">
        <f t="shared" si="7"/>
        <v>271</v>
      </c>
      <c r="D11" s="76">
        <f t="shared" si="8"/>
        <v>231</v>
      </c>
      <c r="E11" s="77">
        <f t="shared" si="9"/>
        <v>502</v>
      </c>
      <c r="F11" s="76">
        <v>0</v>
      </c>
      <c r="G11" s="76">
        <v>0</v>
      </c>
      <c r="H11" s="77">
        <v>0</v>
      </c>
      <c r="I11" s="76">
        <v>0</v>
      </c>
      <c r="J11" s="76">
        <v>0</v>
      </c>
      <c r="K11" s="77">
        <v>0</v>
      </c>
      <c r="L11" s="77">
        <f t="shared" si="10"/>
        <v>271</v>
      </c>
      <c r="M11" s="77">
        <f t="shared" si="11"/>
        <v>231</v>
      </c>
      <c r="N11" s="77">
        <f t="shared" si="12"/>
        <v>502</v>
      </c>
      <c r="P11" s="129" t="s">
        <v>26</v>
      </c>
      <c r="Q11" s="86">
        <v>68</v>
      </c>
      <c r="R11" s="38">
        <v>54</v>
      </c>
      <c r="S11" s="4">
        <f t="shared" si="13"/>
        <v>122</v>
      </c>
      <c r="T11" s="95">
        <v>0</v>
      </c>
      <c r="U11" s="95">
        <v>0</v>
      </c>
      <c r="V11" s="8">
        <v>0</v>
      </c>
      <c r="W11" s="95">
        <v>0</v>
      </c>
      <c r="X11" s="95">
        <v>0</v>
      </c>
      <c r="Y11" s="8">
        <v>0</v>
      </c>
      <c r="Z11" s="6">
        <f t="shared" si="14"/>
        <v>68</v>
      </c>
      <c r="AA11" s="6">
        <f t="shared" si="1"/>
        <v>54</v>
      </c>
      <c r="AB11" s="6">
        <f t="shared" si="1"/>
        <v>122</v>
      </c>
      <c r="AD11" s="129" t="s">
        <v>26</v>
      </c>
      <c r="AE11" s="34">
        <v>105</v>
      </c>
      <c r="AF11" s="34">
        <v>91</v>
      </c>
      <c r="AG11" s="4">
        <f t="shared" si="15"/>
        <v>196</v>
      </c>
      <c r="AH11" s="125">
        <v>0</v>
      </c>
      <c r="AI11" s="125">
        <v>0</v>
      </c>
      <c r="AJ11" s="8">
        <v>0</v>
      </c>
      <c r="AK11" s="125">
        <v>0</v>
      </c>
      <c r="AL11" s="95">
        <v>0</v>
      </c>
      <c r="AM11" s="8">
        <v>0</v>
      </c>
      <c r="AN11" s="6">
        <f t="shared" si="16"/>
        <v>105</v>
      </c>
      <c r="AO11" s="6">
        <f t="shared" si="17"/>
        <v>91</v>
      </c>
      <c r="AP11" s="6">
        <f t="shared" si="18"/>
        <v>196</v>
      </c>
      <c r="AR11" s="129" t="s">
        <v>26</v>
      </c>
      <c r="AS11" s="125">
        <v>39</v>
      </c>
      <c r="AT11" s="95">
        <v>37</v>
      </c>
      <c r="AU11" s="4">
        <f t="shared" si="19"/>
        <v>76</v>
      </c>
      <c r="AV11" s="125">
        <v>0</v>
      </c>
      <c r="AW11" s="95">
        <v>0</v>
      </c>
      <c r="AX11" s="8">
        <v>0</v>
      </c>
      <c r="AY11" s="86">
        <v>0</v>
      </c>
      <c r="AZ11" s="38">
        <v>0</v>
      </c>
      <c r="BA11" s="8">
        <v>0</v>
      </c>
      <c r="BB11" s="6">
        <f t="shared" si="20"/>
        <v>39</v>
      </c>
      <c r="BC11" s="6">
        <f t="shared" si="3"/>
        <v>37</v>
      </c>
      <c r="BD11" s="6">
        <f t="shared" si="3"/>
        <v>76</v>
      </c>
      <c r="BF11" s="30" t="s">
        <v>26</v>
      </c>
      <c r="BG11" s="86">
        <v>17</v>
      </c>
      <c r="BH11" s="38">
        <v>16</v>
      </c>
      <c r="BI11" s="4">
        <f t="shared" si="21"/>
        <v>33</v>
      </c>
      <c r="BJ11" s="127">
        <v>0</v>
      </c>
      <c r="BK11" s="124">
        <v>0</v>
      </c>
      <c r="BL11" s="29">
        <v>0</v>
      </c>
      <c r="BM11" s="125">
        <v>0</v>
      </c>
      <c r="BN11" s="95">
        <v>0</v>
      </c>
      <c r="BO11" s="5">
        <v>0</v>
      </c>
      <c r="BP11" s="6">
        <f t="shared" si="22"/>
        <v>17</v>
      </c>
      <c r="BQ11" s="6">
        <f t="shared" si="23"/>
        <v>16</v>
      </c>
      <c r="BR11" s="6">
        <f t="shared" si="24"/>
        <v>33</v>
      </c>
      <c r="BT11" s="30" t="s">
        <v>26</v>
      </c>
      <c r="BU11" s="86">
        <v>39</v>
      </c>
      <c r="BV11" s="38">
        <v>30</v>
      </c>
      <c r="BW11" s="4">
        <f t="shared" si="25"/>
        <v>69</v>
      </c>
      <c r="BX11" s="80">
        <v>0</v>
      </c>
      <c r="BY11" s="127">
        <v>0</v>
      </c>
      <c r="BZ11" s="29">
        <v>0</v>
      </c>
      <c r="CA11" s="127">
        <v>0</v>
      </c>
      <c r="CB11" s="124">
        <v>0</v>
      </c>
      <c r="CC11" s="5">
        <v>0</v>
      </c>
      <c r="CD11" s="6">
        <f t="shared" si="26"/>
        <v>39</v>
      </c>
      <c r="CE11" s="6">
        <f t="shared" si="27"/>
        <v>30</v>
      </c>
      <c r="CF11" s="6">
        <f t="shared" si="28"/>
        <v>69</v>
      </c>
      <c r="CH11" s="30" t="s">
        <v>26</v>
      </c>
      <c r="CI11" s="86">
        <v>3</v>
      </c>
      <c r="CJ11" s="38">
        <v>3</v>
      </c>
      <c r="CK11" s="4">
        <f t="shared" si="29"/>
        <v>6</v>
      </c>
      <c r="CL11" s="127">
        <v>0</v>
      </c>
      <c r="CM11" s="124">
        <v>0</v>
      </c>
      <c r="CN11" s="29">
        <v>0</v>
      </c>
      <c r="CO11" s="125">
        <v>0</v>
      </c>
      <c r="CP11" s="95">
        <v>0</v>
      </c>
      <c r="CQ11" s="5">
        <v>0</v>
      </c>
      <c r="CR11" s="6">
        <f t="shared" si="30"/>
        <v>3</v>
      </c>
      <c r="CS11" s="6">
        <f t="shared" si="31"/>
        <v>3</v>
      </c>
      <c r="CT11" s="6">
        <f t="shared" si="32"/>
        <v>6</v>
      </c>
    </row>
    <row r="12" spans="2:98" ht="21.75" thickBot="1" x14ac:dyDescent="0.25">
      <c r="B12" s="30" t="s">
        <v>27</v>
      </c>
      <c r="C12" s="76">
        <f t="shared" si="7"/>
        <v>148</v>
      </c>
      <c r="D12" s="76">
        <f t="shared" si="8"/>
        <v>156</v>
      </c>
      <c r="E12" s="77">
        <f t="shared" si="9"/>
        <v>304</v>
      </c>
      <c r="F12" s="76">
        <v>0</v>
      </c>
      <c r="G12" s="76">
        <v>0</v>
      </c>
      <c r="H12" s="77">
        <v>0</v>
      </c>
      <c r="I12" s="76">
        <v>0</v>
      </c>
      <c r="J12" s="76">
        <v>0</v>
      </c>
      <c r="K12" s="77">
        <v>0</v>
      </c>
      <c r="L12" s="77">
        <f t="shared" si="10"/>
        <v>148</v>
      </c>
      <c r="M12" s="77">
        <f t="shared" si="11"/>
        <v>156</v>
      </c>
      <c r="N12" s="77">
        <f t="shared" si="12"/>
        <v>304</v>
      </c>
      <c r="P12" s="129" t="s">
        <v>27</v>
      </c>
      <c r="Q12" s="86">
        <v>39</v>
      </c>
      <c r="R12" s="38">
        <v>32</v>
      </c>
      <c r="S12" s="4">
        <f t="shared" si="13"/>
        <v>71</v>
      </c>
      <c r="T12" s="95">
        <v>0</v>
      </c>
      <c r="U12" s="95">
        <v>0</v>
      </c>
      <c r="V12" s="8">
        <v>0</v>
      </c>
      <c r="W12" s="95">
        <v>0</v>
      </c>
      <c r="X12" s="95">
        <v>0</v>
      </c>
      <c r="Y12" s="8">
        <v>0</v>
      </c>
      <c r="Z12" s="6">
        <f t="shared" si="14"/>
        <v>39</v>
      </c>
      <c r="AA12" s="6">
        <f t="shared" si="1"/>
        <v>32</v>
      </c>
      <c r="AB12" s="6">
        <f t="shared" si="1"/>
        <v>71</v>
      </c>
      <c r="AD12" s="129" t="s">
        <v>27</v>
      </c>
      <c r="AE12" s="34">
        <v>49</v>
      </c>
      <c r="AF12" s="34">
        <v>61</v>
      </c>
      <c r="AG12" s="4">
        <f t="shared" si="15"/>
        <v>110</v>
      </c>
      <c r="AH12" s="125">
        <v>0</v>
      </c>
      <c r="AI12" s="125">
        <v>0</v>
      </c>
      <c r="AJ12" s="8">
        <v>0</v>
      </c>
      <c r="AK12" s="125">
        <v>0</v>
      </c>
      <c r="AL12" s="95">
        <v>0</v>
      </c>
      <c r="AM12" s="8">
        <v>0</v>
      </c>
      <c r="AN12" s="6">
        <f t="shared" si="16"/>
        <v>49</v>
      </c>
      <c r="AO12" s="6">
        <f t="shared" si="17"/>
        <v>61</v>
      </c>
      <c r="AP12" s="6">
        <f t="shared" si="18"/>
        <v>110</v>
      </c>
      <c r="AR12" s="129" t="s">
        <v>27</v>
      </c>
      <c r="AS12" s="125">
        <v>21</v>
      </c>
      <c r="AT12" s="95">
        <v>29</v>
      </c>
      <c r="AU12" s="4">
        <f t="shared" si="19"/>
        <v>50</v>
      </c>
      <c r="AV12" s="125">
        <v>0</v>
      </c>
      <c r="AW12" s="95">
        <v>0</v>
      </c>
      <c r="AX12" s="8">
        <v>0</v>
      </c>
      <c r="AY12" s="86">
        <v>0</v>
      </c>
      <c r="AZ12" s="38">
        <v>0</v>
      </c>
      <c r="BA12" s="8">
        <v>0</v>
      </c>
      <c r="BB12" s="6">
        <f t="shared" si="20"/>
        <v>21</v>
      </c>
      <c r="BC12" s="6">
        <f t="shared" si="3"/>
        <v>29</v>
      </c>
      <c r="BD12" s="6">
        <f t="shared" si="3"/>
        <v>50</v>
      </c>
      <c r="BF12" s="30" t="s">
        <v>27</v>
      </c>
      <c r="BG12" s="86">
        <v>15</v>
      </c>
      <c r="BH12" s="38">
        <v>7</v>
      </c>
      <c r="BI12" s="4">
        <f t="shared" si="21"/>
        <v>22</v>
      </c>
      <c r="BJ12" s="127">
        <v>0</v>
      </c>
      <c r="BK12" s="124">
        <v>0</v>
      </c>
      <c r="BL12" s="29">
        <v>0</v>
      </c>
      <c r="BM12" s="125">
        <v>0</v>
      </c>
      <c r="BN12" s="95">
        <v>0</v>
      </c>
      <c r="BO12" s="5">
        <v>0</v>
      </c>
      <c r="BP12" s="6">
        <f t="shared" si="22"/>
        <v>15</v>
      </c>
      <c r="BQ12" s="6">
        <f t="shared" si="23"/>
        <v>7</v>
      </c>
      <c r="BR12" s="6">
        <f t="shared" si="24"/>
        <v>22</v>
      </c>
      <c r="BT12" s="30" t="s">
        <v>27</v>
      </c>
      <c r="BU12" s="86">
        <v>22</v>
      </c>
      <c r="BV12" s="38">
        <v>24</v>
      </c>
      <c r="BW12" s="4">
        <f t="shared" si="25"/>
        <v>46</v>
      </c>
      <c r="BX12" s="80">
        <v>0</v>
      </c>
      <c r="BY12" s="127">
        <v>0</v>
      </c>
      <c r="BZ12" s="29">
        <v>0</v>
      </c>
      <c r="CA12" s="127">
        <v>0</v>
      </c>
      <c r="CB12" s="124">
        <v>0</v>
      </c>
      <c r="CC12" s="5">
        <v>0</v>
      </c>
      <c r="CD12" s="6">
        <f t="shared" si="26"/>
        <v>22</v>
      </c>
      <c r="CE12" s="6">
        <f t="shared" si="27"/>
        <v>24</v>
      </c>
      <c r="CF12" s="6">
        <f t="shared" si="28"/>
        <v>46</v>
      </c>
      <c r="CH12" s="30" t="s">
        <v>27</v>
      </c>
      <c r="CI12" s="86">
        <v>2</v>
      </c>
      <c r="CJ12" s="38">
        <v>3</v>
      </c>
      <c r="CK12" s="4">
        <f t="shared" si="29"/>
        <v>5</v>
      </c>
      <c r="CL12" s="127">
        <v>0</v>
      </c>
      <c r="CM12" s="124">
        <v>0</v>
      </c>
      <c r="CN12" s="29">
        <v>0</v>
      </c>
      <c r="CO12" s="125">
        <v>0</v>
      </c>
      <c r="CP12" s="95">
        <v>0</v>
      </c>
      <c r="CQ12" s="5">
        <v>0</v>
      </c>
      <c r="CR12" s="6">
        <f t="shared" si="30"/>
        <v>2</v>
      </c>
      <c r="CS12" s="6">
        <f t="shared" si="31"/>
        <v>3</v>
      </c>
      <c r="CT12" s="6">
        <f t="shared" si="32"/>
        <v>5</v>
      </c>
    </row>
    <row r="13" spans="2:98" ht="21.75" thickBot="1" x14ac:dyDescent="0.25">
      <c r="B13" s="30" t="s">
        <v>28</v>
      </c>
      <c r="C13" s="76">
        <f t="shared" si="7"/>
        <v>98</v>
      </c>
      <c r="D13" s="76">
        <f t="shared" si="8"/>
        <v>106</v>
      </c>
      <c r="E13" s="77">
        <f t="shared" si="9"/>
        <v>204</v>
      </c>
      <c r="F13" s="76">
        <v>0</v>
      </c>
      <c r="G13" s="76">
        <v>0</v>
      </c>
      <c r="H13" s="77">
        <v>0</v>
      </c>
      <c r="I13" s="76">
        <v>0</v>
      </c>
      <c r="J13" s="76">
        <v>0</v>
      </c>
      <c r="K13" s="77">
        <v>0</v>
      </c>
      <c r="L13" s="77">
        <f t="shared" si="10"/>
        <v>98</v>
      </c>
      <c r="M13" s="77">
        <f t="shared" si="11"/>
        <v>106</v>
      </c>
      <c r="N13" s="77">
        <f t="shared" si="12"/>
        <v>204</v>
      </c>
      <c r="P13" s="129" t="s">
        <v>28</v>
      </c>
      <c r="Q13" s="86">
        <v>16</v>
      </c>
      <c r="R13" s="38">
        <v>33</v>
      </c>
      <c r="S13" s="4">
        <f t="shared" si="13"/>
        <v>49</v>
      </c>
      <c r="T13" s="95">
        <v>0</v>
      </c>
      <c r="U13" s="95">
        <v>0</v>
      </c>
      <c r="V13" s="8">
        <v>0</v>
      </c>
      <c r="W13" s="95">
        <v>0</v>
      </c>
      <c r="X13" s="95">
        <v>0</v>
      </c>
      <c r="Y13" s="8">
        <v>0</v>
      </c>
      <c r="Z13" s="6">
        <f t="shared" si="14"/>
        <v>16</v>
      </c>
      <c r="AA13" s="6">
        <f t="shared" si="1"/>
        <v>33</v>
      </c>
      <c r="AB13" s="6">
        <f t="shared" si="1"/>
        <v>49</v>
      </c>
      <c r="AD13" s="129" t="s">
        <v>28</v>
      </c>
      <c r="AE13" s="34">
        <v>31</v>
      </c>
      <c r="AF13" s="34">
        <v>35</v>
      </c>
      <c r="AG13" s="4">
        <f t="shared" si="15"/>
        <v>66</v>
      </c>
      <c r="AH13" s="125">
        <v>0</v>
      </c>
      <c r="AI13" s="125">
        <v>0</v>
      </c>
      <c r="AJ13" s="8">
        <v>0</v>
      </c>
      <c r="AK13" s="125">
        <v>0</v>
      </c>
      <c r="AL13" s="95">
        <v>0</v>
      </c>
      <c r="AM13" s="8">
        <v>0</v>
      </c>
      <c r="AN13" s="6">
        <f t="shared" si="16"/>
        <v>31</v>
      </c>
      <c r="AO13" s="6">
        <f t="shared" si="17"/>
        <v>35</v>
      </c>
      <c r="AP13" s="6">
        <f t="shared" si="18"/>
        <v>66</v>
      </c>
      <c r="AR13" s="129" t="s">
        <v>28</v>
      </c>
      <c r="AS13" s="125">
        <v>17</v>
      </c>
      <c r="AT13" s="95">
        <v>14</v>
      </c>
      <c r="AU13" s="4">
        <f t="shared" si="19"/>
        <v>31</v>
      </c>
      <c r="AV13" s="125">
        <v>0</v>
      </c>
      <c r="AW13" s="95">
        <v>0</v>
      </c>
      <c r="AX13" s="8">
        <v>0</v>
      </c>
      <c r="AY13" s="86">
        <v>0</v>
      </c>
      <c r="AZ13" s="38">
        <v>0</v>
      </c>
      <c r="BA13" s="8">
        <v>0</v>
      </c>
      <c r="BB13" s="6">
        <f t="shared" si="20"/>
        <v>17</v>
      </c>
      <c r="BC13" s="6">
        <f t="shared" si="3"/>
        <v>14</v>
      </c>
      <c r="BD13" s="6">
        <f t="shared" si="3"/>
        <v>31</v>
      </c>
      <c r="BF13" s="30" t="s">
        <v>28</v>
      </c>
      <c r="BG13" s="86">
        <v>16</v>
      </c>
      <c r="BH13" s="38">
        <v>6</v>
      </c>
      <c r="BI13" s="4">
        <f t="shared" si="21"/>
        <v>22</v>
      </c>
      <c r="BJ13" s="127">
        <v>0</v>
      </c>
      <c r="BK13" s="124">
        <v>0</v>
      </c>
      <c r="BL13" s="29">
        <v>0</v>
      </c>
      <c r="BM13" s="125">
        <v>0</v>
      </c>
      <c r="BN13" s="95">
        <v>0</v>
      </c>
      <c r="BO13" s="5">
        <v>0</v>
      </c>
      <c r="BP13" s="6">
        <f t="shared" si="22"/>
        <v>16</v>
      </c>
      <c r="BQ13" s="6">
        <f t="shared" si="23"/>
        <v>6</v>
      </c>
      <c r="BR13" s="6">
        <f t="shared" si="24"/>
        <v>22</v>
      </c>
      <c r="BT13" s="30" t="s">
        <v>28</v>
      </c>
      <c r="BU13" s="86">
        <v>18</v>
      </c>
      <c r="BV13" s="38">
        <v>18</v>
      </c>
      <c r="BW13" s="4">
        <f t="shared" si="25"/>
        <v>36</v>
      </c>
      <c r="BX13" s="80">
        <v>0</v>
      </c>
      <c r="BY13" s="127">
        <v>0</v>
      </c>
      <c r="BZ13" s="29">
        <v>0</v>
      </c>
      <c r="CA13" s="127">
        <v>0</v>
      </c>
      <c r="CB13" s="124">
        <v>0</v>
      </c>
      <c r="CC13" s="5">
        <v>0</v>
      </c>
      <c r="CD13" s="6">
        <f t="shared" si="26"/>
        <v>18</v>
      </c>
      <c r="CE13" s="6">
        <f t="shared" si="27"/>
        <v>18</v>
      </c>
      <c r="CF13" s="6">
        <f t="shared" si="28"/>
        <v>36</v>
      </c>
      <c r="CH13" s="30" t="s">
        <v>28</v>
      </c>
      <c r="CI13" s="86">
        <v>0</v>
      </c>
      <c r="CJ13" s="38">
        <v>0</v>
      </c>
      <c r="CK13" s="4">
        <f t="shared" si="29"/>
        <v>0</v>
      </c>
      <c r="CL13" s="127">
        <v>0</v>
      </c>
      <c r="CM13" s="124">
        <v>0</v>
      </c>
      <c r="CN13" s="29">
        <v>0</v>
      </c>
      <c r="CO13" s="125">
        <v>0</v>
      </c>
      <c r="CP13" s="95">
        <v>0</v>
      </c>
      <c r="CQ13" s="5">
        <v>0</v>
      </c>
      <c r="CR13" s="6">
        <f t="shared" si="30"/>
        <v>0</v>
      </c>
      <c r="CS13" s="6">
        <f t="shared" si="31"/>
        <v>0</v>
      </c>
      <c r="CT13" s="6">
        <f t="shared" si="32"/>
        <v>0</v>
      </c>
    </row>
    <row r="14" spans="2:98" ht="21.75" thickBot="1" x14ac:dyDescent="0.25">
      <c r="B14" s="30" t="s">
        <v>29</v>
      </c>
      <c r="C14" s="76">
        <f t="shared" si="7"/>
        <v>225</v>
      </c>
      <c r="D14" s="76">
        <f t="shared" si="8"/>
        <v>257</v>
      </c>
      <c r="E14" s="77">
        <f t="shared" si="9"/>
        <v>482</v>
      </c>
      <c r="F14" s="76">
        <v>0</v>
      </c>
      <c r="G14" s="76">
        <v>0</v>
      </c>
      <c r="H14" s="77">
        <v>0</v>
      </c>
      <c r="I14" s="76">
        <v>0</v>
      </c>
      <c r="J14" s="76">
        <v>0</v>
      </c>
      <c r="K14" s="77">
        <v>0</v>
      </c>
      <c r="L14" s="77">
        <f t="shared" si="10"/>
        <v>225</v>
      </c>
      <c r="M14" s="77">
        <f t="shared" si="11"/>
        <v>257</v>
      </c>
      <c r="N14" s="77">
        <f t="shared" si="12"/>
        <v>482</v>
      </c>
      <c r="P14" s="129" t="s">
        <v>29</v>
      </c>
      <c r="Q14" s="86">
        <v>42</v>
      </c>
      <c r="R14" s="38">
        <v>59</v>
      </c>
      <c r="S14" s="4">
        <f t="shared" si="13"/>
        <v>101</v>
      </c>
      <c r="T14" s="95">
        <v>0</v>
      </c>
      <c r="U14" s="95">
        <v>0</v>
      </c>
      <c r="V14" s="8">
        <v>0</v>
      </c>
      <c r="W14" s="95">
        <v>0</v>
      </c>
      <c r="X14" s="95">
        <v>0</v>
      </c>
      <c r="Y14" s="8">
        <v>0</v>
      </c>
      <c r="Z14" s="6">
        <f t="shared" si="14"/>
        <v>42</v>
      </c>
      <c r="AA14" s="6">
        <f t="shared" si="1"/>
        <v>59</v>
      </c>
      <c r="AB14" s="6">
        <f t="shared" si="1"/>
        <v>101</v>
      </c>
      <c r="AD14" s="129" t="s">
        <v>29</v>
      </c>
      <c r="AE14" s="34">
        <v>77</v>
      </c>
      <c r="AF14" s="34">
        <v>91</v>
      </c>
      <c r="AG14" s="4">
        <f t="shared" si="15"/>
        <v>168</v>
      </c>
      <c r="AH14" s="125">
        <v>0</v>
      </c>
      <c r="AI14" s="125">
        <v>0</v>
      </c>
      <c r="AJ14" s="8">
        <v>0</v>
      </c>
      <c r="AK14" s="125">
        <v>0</v>
      </c>
      <c r="AL14" s="95">
        <v>0</v>
      </c>
      <c r="AM14" s="8">
        <v>0</v>
      </c>
      <c r="AN14" s="6">
        <f t="shared" si="16"/>
        <v>77</v>
      </c>
      <c r="AO14" s="6">
        <f t="shared" si="17"/>
        <v>91</v>
      </c>
      <c r="AP14" s="6">
        <f t="shared" si="18"/>
        <v>168</v>
      </c>
      <c r="AR14" s="129" t="s">
        <v>29</v>
      </c>
      <c r="AS14" s="125">
        <v>37</v>
      </c>
      <c r="AT14" s="95">
        <v>31</v>
      </c>
      <c r="AU14" s="4">
        <f t="shared" si="19"/>
        <v>68</v>
      </c>
      <c r="AV14" s="125">
        <v>0</v>
      </c>
      <c r="AW14" s="95">
        <v>0</v>
      </c>
      <c r="AX14" s="8">
        <v>0</v>
      </c>
      <c r="AY14" s="86">
        <v>0</v>
      </c>
      <c r="AZ14" s="38">
        <v>0</v>
      </c>
      <c r="BA14" s="8">
        <v>0</v>
      </c>
      <c r="BB14" s="6">
        <f t="shared" si="20"/>
        <v>37</v>
      </c>
      <c r="BC14" s="6">
        <f t="shared" si="3"/>
        <v>31</v>
      </c>
      <c r="BD14" s="6">
        <f t="shared" si="3"/>
        <v>68</v>
      </c>
      <c r="BF14" s="30" t="s">
        <v>29</v>
      </c>
      <c r="BG14" s="86">
        <v>19</v>
      </c>
      <c r="BH14" s="38">
        <v>34</v>
      </c>
      <c r="BI14" s="4">
        <f t="shared" si="21"/>
        <v>53</v>
      </c>
      <c r="BJ14" s="127">
        <v>0</v>
      </c>
      <c r="BK14" s="124">
        <v>0</v>
      </c>
      <c r="BL14" s="29">
        <v>0</v>
      </c>
      <c r="BM14" s="125">
        <v>0</v>
      </c>
      <c r="BN14" s="95">
        <v>0</v>
      </c>
      <c r="BO14" s="5">
        <v>0</v>
      </c>
      <c r="BP14" s="6">
        <f t="shared" si="22"/>
        <v>19</v>
      </c>
      <c r="BQ14" s="6">
        <f t="shared" si="23"/>
        <v>34</v>
      </c>
      <c r="BR14" s="6">
        <f t="shared" si="24"/>
        <v>53</v>
      </c>
      <c r="BT14" s="30" t="s">
        <v>29</v>
      </c>
      <c r="BU14" s="86">
        <v>50</v>
      </c>
      <c r="BV14" s="38">
        <v>41</v>
      </c>
      <c r="BW14" s="4">
        <f t="shared" si="25"/>
        <v>91</v>
      </c>
      <c r="BX14" s="80">
        <v>0</v>
      </c>
      <c r="BY14" s="127">
        <v>0</v>
      </c>
      <c r="BZ14" s="29">
        <v>0</v>
      </c>
      <c r="CA14" s="127">
        <v>0</v>
      </c>
      <c r="CB14" s="124">
        <v>0</v>
      </c>
      <c r="CC14" s="5">
        <v>0</v>
      </c>
      <c r="CD14" s="6">
        <f t="shared" si="26"/>
        <v>50</v>
      </c>
      <c r="CE14" s="6">
        <f t="shared" si="27"/>
        <v>41</v>
      </c>
      <c r="CF14" s="6">
        <f t="shared" si="28"/>
        <v>91</v>
      </c>
      <c r="CH14" s="30" t="s">
        <v>29</v>
      </c>
      <c r="CI14" s="86">
        <v>0</v>
      </c>
      <c r="CJ14" s="38">
        <v>1</v>
      </c>
      <c r="CK14" s="4">
        <f t="shared" si="29"/>
        <v>1</v>
      </c>
      <c r="CL14" s="127">
        <v>0</v>
      </c>
      <c r="CM14" s="124">
        <v>0</v>
      </c>
      <c r="CN14" s="29">
        <v>0</v>
      </c>
      <c r="CO14" s="125">
        <v>0</v>
      </c>
      <c r="CP14" s="95">
        <v>0</v>
      </c>
      <c r="CQ14" s="5">
        <v>0</v>
      </c>
      <c r="CR14" s="6">
        <f t="shared" si="30"/>
        <v>0</v>
      </c>
      <c r="CS14" s="6">
        <f t="shared" si="31"/>
        <v>1</v>
      </c>
      <c r="CT14" s="6">
        <f t="shared" si="32"/>
        <v>1</v>
      </c>
    </row>
    <row r="15" spans="2:98" ht="21.75" thickBot="1" x14ac:dyDescent="0.25">
      <c r="B15" s="30" t="s">
        <v>30</v>
      </c>
      <c r="C15" s="76">
        <f t="shared" si="7"/>
        <v>250</v>
      </c>
      <c r="D15" s="76">
        <f t="shared" si="8"/>
        <v>247</v>
      </c>
      <c r="E15" s="77">
        <f t="shared" si="9"/>
        <v>497</v>
      </c>
      <c r="F15" s="76">
        <v>0</v>
      </c>
      <c r="G15" s="76">
        <v>0</v>
      </c>
      <c r="H15" s="77">
        <v>0</v>
      </c>
      <c r="I15" s="76">
        <v>0</v>
      </c>
      <c r="J15" s="76">
        <v>0</v>
      </c>
      <c r="K15" s="77">
        <v>0</v>
      </c>
      <c r="L15" s="77">
        <f t="shared" si="10"/>
        <v>250</v>
      </c>
      <c r="M15" s="77">
        <f t="shared" si="11"/>
        <v>247</v>
      </c>
      <c r="N15" s="77">
        <f t="shared" si="12"/>
        <v>497</v>
      </c>
      <c r="P15" s="129" t="s">
        <v>30</v>
      </c>
      <c r="Q15" s="86">
        <v>49</v>
      </c>
      <c r="R15" s="38">
        <v>50</v>
      </c>
      <c r="S15" s="4">
        <f t="shared" si="13"/>
        <v>99</v>
      </c>
      <c r="T15" s="95">
        <v>0</v>
      </c>
      <c r="U15" s="95">
        <v>0</v>
      </c>
      <c r="V15" s="8">
        <v>0</v>
      </c>
      <c r="W15" s="95">
        <v>0</v>
      </c>
      <c r="X15" s="95">
        <v>0</v>
      </c>
      <c r="Y15" s="8">
        <v>0</v>
      </c>
      <c r="Z15" s="6">
        <f t="shared" si="14"/>
        <v>49</v>
      </c>
      <c r="AA15" s="6">
        <f t="shared" si="1"/>
        <v>50</v>
      </c>
      <c r="AB15" s="6">
        <f t="shared" si="1"/>
        <v>99</v>
      </c>
      <c r="AD15" s="129" t="s">
        <v>30</v>
      </c>
      <c r="AE15" s="34">
        <v>89</v>
      </c>
      <c r="AF15" s="34">
        <v>83</v>
      </c>
      <c r="AG15" s="4">
        <f t="shared" si="15"/>
        <v>172</v>
      </c>
      <c r="AH15" s="125">
        <v>0</v>
      </c>
      <c r="AI15" s="125">
        <v>0</v>
      </c>
      <c r="AJ15" s="8">
        <v>0</v>
      </c>
      <c r="AK15" s="125">
        <v>0</v>
      </c>
      <c r="AL15" s="95">
        <v>0</v>
      </c>
      <c r="AM15" s="8">
        <v>0</v>
      </c>
      <c r="AN15" s="6">
        <f t="shared" si="16"/>
        <v>89</v>
      </c>
      <c r="AO15" s="6">
        <f t="shared" si="17"/>
        <v>83</v>
      </c>
      <c r="AP15" s="6">
        <f t="shared" si="18"/>
        <v>172</v>
      </c>
      <c r="AR15" s="129" t="s">
        <v>30</v>
      </c>
      <c r="AS15" s="125">
        <v>34</v>
      </c>
      <c r="AT15" s="95">
        <v>47</v>
      </c>
      <c r="AU15" s="4">
        <f t="shared" si="19"/>
        <v>81</v>
      </c>
      <c r="AV15" s="125">
        <v>0</v>
      </c>
      <c r="AW15" s="95">
        <v>0</v>
      </c>
      <c r="AX15" s="8">
        <v>0</v>
      </c>
      <c r="AY15" s="86">
        <v>0</v>
      </c>
      <c r="AZ15" s="38">
        <v>0</v>
      </c>
      <c r="BA15" s="8">
        <v>0</v>
      </c>
      <c r="BB15" s="6">
        <f t="shared" si="20"/>
        <v>34</v>
      </c>
      <c r="BC15" s="6">
        <f t="shared" si="3"/>
        <v>47</v>
      </c>
      <c r="BD15" s="6">
        <f t="shared" si="3"/>
        <v>81</v>
      </c>
      <c r="BF15" s="30" t="s">
        <v>30</v>
      </c>
      <c r="BG15" s="86">
        <v>38</v>
      </c>
      <c r="BH15" s="38">
        <v>31</v>
      </c>
      <c r="BI15" s="4">
        <f t="shared" si="21"/>
        <v>69</v>
      </c>
      <c r="BJ15" s="127">
        <v>0</v>
      </c>
      <c r="BK15" s="124">
        <v>0</v>
      </c>
      <c r="BL15" s="29">
        <v>0</v>
      </c>
      <c r="BM15" s="125">
        <v>0</v>
      </c>
      <c r="BN15" s="95">
        <v>0</v>
      </c>
      <c r="BO15" s="5">
        <v>0</v>
      </c>
      <c r="BP15" s="6">
        <f t="shared" si="22"/>
        <v>38</v>
      </c>
      <c r="BQ15" s="6">
        <f t="shared" si="23"/>
        <v>31</v>
      </c>
      <c r="BR15" s="6">
        <f t="shared" si="24"/>
        <v>69</v>
      </c>
      <c r="BT15" s="30" t="s">
        <v>30</v>
      </c>
      <c r="BU15" s="86">
        <v>40</v>
      </c>
      <c r="BV15" s="38">
        <v>34</v>
      </c>
      <c r="BW15" s="4">
        <f t="shared" si="25"/>
        <v>74</v>
      </c>
      <c r="BX15" s="80">
        <v>0</v>
      </c>
      <c r="BY15" s="127">
        <v>0</v>
      </c>
      <c r="BZ15" s="29">
        <v>0</v>
      </c>
      <c r="CA15" s="127">
        <v>0</v>
      </c>
      <c r="CB15" s="124">
        <v>0</v>
      </c>
      <c r="CC15" s="5">
        <v>0</v>
      </c>
      <c r="CD15" s="6">
        <f t="shared" si="26"/>
        <v>40</v>
      </c>
      <c r="CE15" s="6">
        <f t="shared" si="27"/>
        <v>34</v>
      </c>
      <c r="CF15" s="6">
        <f t="shared" si="28"/>
        <v>74</v>
      </c>
      <c r="CH15" s="30" t="s">
        <v>30</v>
      </c>
      <c r="CI15" s="86">
        <v>0</v>
      </c>
      <c r="CJ15" s="38">
        <v>2</v>
      </c>
      <c r="CK15" s="4">
        <f t="shared" si="29"/>
        <v>2</v>
      </c>
      <c r="CL15" s="127">
        <v>0</v>
      </c>
      <c r="CM15" s="124">
        <v>0</v>
      </c>
      <c r="CN15" s="29">
        <v>0</v>
      </c>
      <c r="CO15" s="125">
        <v>0</v>
      </c>
      <c r="CP15" s="95">
        <v>0</v>
      </c>
      <c r="CQ15" s="5">
        <v>0</v>
      </c>
      <c r="CR15" s="6">
        <f t="shared" si="30"/>
        <v>0</v>
      </c>
      <c r="CS15" s="6">
        <f t="shared" si="31"/>
        <v>2</v>
      </c>
      <c r="CT15" s="6">
        <f t="shared" si="32"/>
        <v>2</v>
      </c>
    </row>
    <row r="16" spans="2:98" ht="21.75" thickBot="1" x14ac:dyDescent="0.25">
      <c r="B16" s="30" t="s">
        <v>31</v>
      </c>
      <c r="C16" s="76">
        <f t="shared" si="7"/>
        <v>225</v>
      </c>
      <c r="D16" s="76">
        <f t="shared" si="8"/>
        <v>191</v>
      </c>
      <c r="E16" s="77">
        <f t="shared" si="9"/>
        <v>416</v>
      </c>
      <c r="F16" s="76">
        <v>0</v>
      </c>
      <c r="G16" s="76">
        <v>0</v>
      </c>
      <c r="H16" s="77">
        <v>0</v>
      </c>
      <c r="I16" s="76">
        <v>0</v>
      </c>
      <c r="J16" s="76">
        <v>0</v>
      </c>
      <c r="K16" s="77">
        <v>0</v>
      </c>
      <c r="L16" s="77">
        <f t="shared" si="10"/>
        <v>225</v>
      </c>
      <c r="M16" s="77">
        <f t="shared" si="11"/>
        <v>191</v>
      </c>
      <c r="N16" s="77">
        <f t="shared" si="12"/>
        <v>416</v>
      </c>
      <c r="P16" s="129" t="s">
        <v>31</v>
      </c>
      <c r="Q16" s="86">
        <v>52</v>
      </c>
      <c r="R16" s="38">
        <v>48</v>
      </c>
      <c r="S16" s="4">
        <f t="shared" si="13"/>
        <v>100</v>
      </c>
      <c r="T16" s="95">
        <v>0</v>
      </c>
      <c r="U16" s="95">
        <v>0</v>
      </c>
      <c r="V16" s="8">
        <v>0</v>
      </c>
      <c r="W16" s="95">
        <v>0</v>
      </c>
      <c r="X16" s="95">
        <v>0</v>
      </c>
      <c r="Y16" s="8">
        <v>0</v>
      </c>
      <c r="Z16" s="6">
        <f t="shared" si="14"/>
        <v>52</v>
      </c>
      <c r="AA16" s="6">
        <f t="shared" si="1"/>
        <v>48</v>
      </c>
      <c r="AB16" s="6">
        <f t="shared" si="1"/>
        <v>100</v>
      </c>
      <c r="AD16" s="129" t="s">
        <v>31</v>
      </c>
      <c r="AE16" s="34">
        <v>79</v>
      </c>
      <c r="AF16" s="34">
        <v>54</v>
      </c>
      <c r="AG16" s="4">
        <f t="shared" si="15"/>
        <v>133</v>
      </c>
      <c r="AH16" s="125">
        <v>0</v>
      </c>
      <c r="AI16" s="125">
        <v>0</v>
      </c>
      <c r="AJ16" s="8">
        <v>0</v>
      </c>
      <c r="AK16" s="125">
        <v>0</v>
      </c>
      <c r="AL16" s="95">
        <v>0</v>
      </c>
      <c r="AM16" s="8">
        <v>0</v>
      </c>
      <c r="AN16" s="6">
        <f t="shared" si="16"/>
        <v>79</v>
      </c>
      <c r="AO16" s="6">
        <f t="shared" si="17"/>
        <v>54</v>
      </c>
      <c r="AP16" s="6">
        <f t="shared" si="18"/>
        <v>133</v>
      </c>
      <c r="AR16" s="129" t="s">
        <v>31</v>
      </c>
      <c r="AS16" s="125">
        <v>33</v>
      </c>
      <c r="AT16" s="95">
        <v>32</v>
      </c>
      <c r="AU16" s="4">
        <f t="shared" si="19"/>
        <v>65</v>
      </c>
      <c r="AV16" s="125">
        <v>0</v>
      </c>
      <c r="AW16" s="95">
        <v>0</v>
      </c>
      <c r="AX16" s="8">
        <v>0</v>
      </c>
      <c r="AY16" s="86">
        <v>0</v>
      </c>
      <c r="AZ16" s="38">
        <v>0</v>
      </c>
      <c r="BA16" s="8">
        <v>0</v>
      </c>
      <c r="BB16" s="6">
        <f t="shared" si="20"/>
        <v>33</v>
      </c>
      <c r="BC16" s="6">
        <f t="shared" si="3"/>
        <v>32</v>
      </c>
      <c r="BD16" s="6">
        <f t="shared" si="3"/>
        <v>65</v>
      </c>
      <c r="BF16" s="30" t="s">
        <v>31</v>
      </c>
      <c r="BG16" s="86">
        <v>20</v>
      </c>
      <c r="BH16" s="38">
        <v>20</v>
      </c>
      <c r="BI16" s="4">
        <f t="shared" si="21"/>
        <v>40</v>
      </c>
      <c r="BJ16" s="127">
        <v>0</v>
      </c>
      <c r="BK16" s="124">
        <v>0</v>
      </c>
      <c r="BL16" s="29">
        <v>0</v>
      </c>
      <c r="BM16" s="125">
        <v>0</v>
      </c>
      <c r="BN16" s="95">
        <v>0</v>
      </c>
      <c r="BO16" s="5">
        <v>0</v>
      </c>
      <c r="BP16" s="6">
        <f t="shared" si="22"/>
        <v>20</v>
      </c>
      <c r="BQ16" s="6">
        <f t="shared" si="23"/>
        <v>20</v>
      </c>
      <c r="BR16" s="6">
        <f t="shared" si="24"/>
        <v>40</v>
      </c>
      <c r="BT16" s="30" t="s">
        <v>31</v>
      </c>
      <c r="BU16" s="86">
        <v>40</v>
      </c>
      <c r="BV16" s="38">
        <v>35</v>
      </c>
      <c r="BW16" s="4">
        <f t="shared" si="25"/>
        <v>75</v>
      </c>
      <c r="BX16" s="80">
        <v>0</v>
      </c>
      <c r="BY16" s="127">
        <v>0</v>
      </c>
      <c r="BZ16" s="29">
        <v>0</v>
      </c>
      <c r="CA16" s="127">
        <v>0</v>
      </c>
      <c r="CB16" s="124">
        <v>0</v>
      </c>
      <c r="CC16" s="5">
        <v>0</v>
      </c>
      <c r="CD16" s="6">
        <f t="shared" si="26"/>
        <v>40</v>
      </c>
      <c r="CE16" s="6">
        <f t="shared" si="27"/>
        <v>35</v>
      </c>
      <c r="CF16" s="6">
        <f t="shared" si="28"/>
        <v>75</v>
      </c>
      <c r="CH16" s="30" t="s">
        <v>31</v>
      </c>
      <c r="CI16" s="86">
        <v>1</v>
      </c>
      <c r="CJ16" s="38">
        <v>2</v>
      </c>
      <c r="CK16" s="4">
        <f t="shared" si="29"/>
        <v>3</v>
      </c>
      <c r="CL16" s="127">
        <v>0</v>
      </c>
      <c r="CM16" s="124">
        <v>0</v>
      </c>
      <c r="CN16" s="29">
        <v>0</v>
      </c>
      <c r="CO16" s="125">
        <v>0</v>
      </c>
      <c r="CP16" s="95">
        <v>0</v>
      </c>
      <c r="CQ16" s="5">
        <v>0</v>
      </c>
      <c r="CR16" s="6">
        <f t="shared" si="30"/>
        <v>1</v>
      </c>
      <c r="CS16" s="6">
        <f t="shared" si="31"/>
        <v>2</v>
      </c>
      <c r="CT16" s="6">
        <f t="shared" si="32"/>
        <v>3</v>
      </c>
    </row>
    <row r="17" spans="2:98" ht="21.75" thickBot="1" x14ac:dyDescent="0.25">
      <c r="B17" s="30" t="s">
        <v>32</v>
      </c>
      <c r="C17" s="76">
        <f t="shared" si="7"/>
        <v>158</v>
      </c>
      <c r="D17" s="76">
        <f t="shared" si="8"/>
        <v>154</v>
      </c>
      <c r="E17" s="77">
        <f t="shared" si="9"/>
        <v>312</v>
      </c>
      <c r="F17" s="76">
        <v>0</v>
      </c>
      <c r="G17" s="76">
        <v>0</v>
      </c>
      <c r="H17" s="77">
        <v>0</v>
      </c>
      <c r="I17" s="76">
        <v>0</v>
      </c>
      <c r="J17" s="76">
        <v>0</v>
      </c>
      <c r="K17" s="77">
        <v>0</v>
      </c>
      <c r="L17" s="77">
        <f t="shared" si="10"/>
        <v>158</v>
      </c>
      <c r="M17" s="77">
        <f t="shared" si="11"/>
        <v>154</v>
      </c>
      <c r="N17" s="77">
        <f t="shared" si="12"/>
        <v>312</v>
      </c>
      <c r="P17" s="129" t="s">
        <v>32</v>
      </c>
      <c r="Q17" s="86">
        <v>31</v>
      </c>
      <c r="R17" s="38">
        <v>27</v>
      </c>
      <c r="S17" s="4">
        <f t="shared" si="13"/>
        <v>58</v>
      </c>
      <c r="T17" s="95">
        <v>0</v>
      </c>
      <c r="U17" s="95">
        <v>0</v>
      </c>
      <c r="V17" s="8">
        <v>0</v>
      </c>
      <c r="W17" s="95">
        <v>0</v>
      </c>
      <c r="X17" s="95">
        <v>0</v>
      </c>
      <c r="Y17" s="8">
        <v>0</v>
      </c>
      <c r="Z17" s="6">
        <f t="shared" si="14"/>
        <v>31</v>
      </c>
      <c r="AA17" s="6">
        <f t="shared" si="1"/>
        <v>27</v>
      </c>
      <c r="AB17" s="6">
        <f t="shared" si="1"/>
        <v>58</v>
      </c>
      <c r="AD17" s="129" t="s">
        <v>32</v>
      </c>
      <c r="AE17" s="34">
        <v>60</v>
      </c>
      <c r="AF17" s="34">
        <v>61</v>
      </c>
      <c r="AG17" s="4">
        <f t="shared" si="15"/>
        <v>121</v>
      </c>
      <c r="AH17" s="125">
        <v>0</v>
      </c>
      <c r="AI17" s="125">
        <v>0</v>
      </c>
      <c r="AJ17" s="8">
        <v>0</v>
      </c>
      <c r="AK17" s="125">
        <v>0</v>
      </c>
      <c r="AL17" s="95">
        <v>0</v>
      </c>
      <c r="AM17" s="8">
        <v>0</v>
      </c>
      <c r="AN17" s="6">
        <f t="shared" si="16"/>
        <v>60</v>
      </c>
      <c r="AO17" s="6">
        <f t="shared" si="17"/>
        <v>61</v>
      </c>
      <c r="AP17" s="6">
        <f t="shared" si="18"/>
        <v>121</v>
      </c>
      <c r="AR17" s="129" t="s">
        <v>32</v>
      </c>
      <c r="AS17" s="125">
        <v>24</v>
      </c>
      <c r="AT17" s="95">
        <v>21</v>
      </c>
      <c r="AU17" s="4">
        <f t="shared" si="19"/>
        <v>45</v>
      </c>
      <c r="AV17" s="125">
        <v>0</v>
      </c>
      <c r="AW17" s="95">
        <v>0</v>
      </c>
      <c r="AX17" s="8">
        <v>0</v>
      </c>
      <c r="AY17" s="86">
        <v>0</v>
      </c>
      <c r="AZ17" s="38">
        <v>0</v>
      </c>
      <c r="BA17" s="8">
        <v>0</v>
      </c>
      <c r="BB17" s="6">
        <f t="shared" si="20"/>
        <v>24</v>
      </c>
      <c r="BC17" s="6">
        <f t="shared" si="3"/>
        <v>21</v>
      </c>
      <c r="BD17" s="6">
        <f t="shared" si="3"/>
        <v>45</v>
      </c>
      <c r="BF17" s="30" t="s">
        <v>32</v>
      </c>
      <c r="BG17" s="86">
        <v>13</v>
      </c>
      <c r="BH17" s="38">
        <v>9</v>
      </c>
      <c r="BI17" s="4">
        <f t="shared" si="21"/>
        <v>22</v>
      </c>
      <c r="BJ17" s="127">
        <v>0</v>
      </c>
      <c r="BK17" s="124">
        <v>0</v>
      </c>
      <c r="BL17" s="29">
        <v>0</v>
      </c>
      <c r="BM17" s="125">
        <v>0</v>
      </c>
      <c r="BN17" s="95">
        <v>0</v>
      </c>
      <c r="BO17" s="5">
        <v>0</v>
      </c>
      <c r="BP17" s="6">
        <f t="shared" si="22"/>
        <v>13</v>
      </c>
      <c r="BQ17" s="6">
        <f t="shared" si="23"/>
        <v>9</v>
      </c>
      <c r="BR17" s="6">
        <f t="shared" si="24"/>
        <v>22</v>
      </c>
      <c r="BT17" s="30" t="s">
        <v>32</v>
      </c>
      <c r="BU17" s="86">
        <v>30</v>
      </c>
      <c r="BV17" s="38">
        <v>35</v>
      </c>
      <c r="BW17" s="4">
        <f t="shared" si="25"/>
        <v>65</v>
      </c>
      <c r="BX17" s="80">
        <v>0</v>
      </c>
      <c r="BY17" s="127">
        <v>0</v>
      </c>
      <c r="BZ17" s="29">
        <v>0</v>
      </c>
      <c r="CA17" s="127">
        <v>0</v>
      </c>
      <c r="CB17" s="124">
        <v>0</v>
      </c>
      <c r="CC17" s="5">
        <v>0</v>
      </c>
      <c r="CD17" s="6">
        <f t="shared" si="26"/>
        <v>30</v>
      </c>
      <c r="CE17" s="6">
        <f t="shared" si="27"/>
        <v>35</v>
      </c>
      <c r="CF17" s="6">
        <f t="shared" si="28"/>
        <v>65</v>
      </c>
      <c r="CH17" s="30" t="s">
        <v>32</v>
      </c>
      <c r="CI17" s="86">
        <v>0</v>
      </c>
      <c r="CJ17" s="38">
        <v>1</v>
      </c>
      <c r="CK17" s="4">
        <f t="shared" si="29"/>
        <v>1</v>
      </c>
      <c r="CL17" s="127">
        <v>0</v>
      </c>
      <c r="CM17" s="124">
        <v>0</v>
      </c>
      <c r="CN17" s="29">
        <v>0</v>
      </c>
      <c r="CO17" s="125">
        <v>0</v>
      </c>
      <c r="CP17" s="95">
        <v>0</v>
      </c>
      <c r="CQ17" s="5">
        <v>0</v>
      </c>
      <c r="CR17" s="6">
        <f t="shared" si="30"/>
        <v>0</v>
      </c>
      <c r="CS17" s="6">
        <f t="shared" si="31"/>
        <v>1</v>
      </c>
      <c r="CT17" s="6">
        <f t="shared" si="32"/>
        <v>1</v>
      </c>
    </row>
    <row r="18" spans="2:98" ht="21.75" thickBot="1" x14ac:dyDescent="0.25">
      <c r="B18" s="30" t="s">
        <v>33</v>
      </c>
      <c r="C18" s="76">
        <f t="shared" si="7"/>
        <v>125</v>
      </c>
      <c r="D18" s="76">
        <f t="shared" si="8"/>
        <v>126</v>
      </c>
      <c r="E18" s="77">
        <f t="shared" si="9"/>
        <v>251</v>
      </c>
      <c r="F18" s="76">
        <v>0</v>
      </c>
      <c r="G18" s="76">
        <v>0</v>
      </c>
      <c r="H18" s="77">
        <v>0</v>
      </c>
      <c r="I18" s="76">
        <v>0</v>
      </c>
      <c r="J18" s="76">
        <v>0</v>
      </c>
      <c r="K18" s="77">
        <v>0</v>
      </c>
      <c r="L18" s="77">
        <f t="shared" si="10"/>
        <v>125</v>
      </c>
      <c r="M18" s="77">
        <f t="shared" si="11"/>
        <v>126</v>
      </c>
      <c r="N18" s="77">
        <f t="shared" si="12"/>
        <v>251</v>
      </c>
      <c r="P18" s="129" t="s">
        <v>33</v>
      </c>
      <c r="Q18" s="86">
        <v>26</v>
      </c>
      <c r="R18" s="38">
        <v>23</v>
      </c>
      <c r="S18" s="4">
        <f t="shared" si="13"/>
        <v>49</v>
      </c>
      <c r="T18" s="95">
        <v>0</v>
      </c>
      <c r="U18" s="95">
        <v>0</v>
      </c>
      <c r="V18" s="8">
        <v>0</v>
      </c>
      <c r="W18" s="95">
        <v>0</v>
      </c>
      <c r="X18" s="95">
        <v>0</v>
      </c>
      <c r="Y18" s="8">
        <v>0</v>
      </c>
      <c r="Z18" s="6">
        <f t="shared" si="14"/>
        <v>26</v>
      </c>
      <c r="AA18" s="6">
        <f t="shared" si="1"/>
        <v>23</v>
      </c>
      <c r="AB18" s="6">
        <f t="shared" si="1"/>
        <v>49</v>
      </c>
      <c r="AD18" s="129" t="s">
        <v>33</v>
      </c>
      <c r="AE18" s="34">
        <v>42</v>
      </c>
      <c r="AF18" s="34">
        <v>46</v>
      </c>
      <c r="AG18" s="4">
        <f t="shared" si="15"/>
        <v>88</v>
      </c>
      <c r="AH18" s="125">
        <v>0</v>
      </c>
      <c r="AI18" s="125">
        <v>0</v>
      </c>
      <c r="AJ18" s="8">
        <v>0</v>
      </c>
      <c r="AK18" s="125">
        <v>0</v>
      </c>
      <c r="AL18" s="95">
        <v>0</v>
      </c>
      <c r="AM18" s="8">
        <v>0</v>
      </c>
      <c r="AN18" s="6">
        <f t="shared" si="16"/>
        <v>42</v>
      </c>
      <c r="AO18" s="6">
        <f t="shared" si="17"/>
        <v>46</v>
      </c>
      <c r="AP18" s="6">
        <f t="shared" si="18"/>
        <v>88</v>
      </c>
      <c r="AR18" s="129" t="s">
        <v>33</v>
      </c>
      <c r="AS18" s="125">
        <v>20</v>
      </c>
      <c r="AT18" s="95">
        <v>21</v>
      </c>
      <c r="AU18" s="4">
        <f t="shared" si="19"/>
        <v>41</v>
      </c>
      <c r="AV18" s="125">
        <v>0</v>
      </c>
      <c r="AW18" s="95">
        <v>0</v>
      </c>
      <c r="AX18" s="8">
        <v>0</v>
      </c>
      <c r="AY18" s="86">
        <v>0</v>
      </c>
      <c r="AZ18" s="38">
        <v>0</v>
      </c>
      <c r="BA18" s="8">
        <v>0</v>
      </c>
      <c r="BB18" s="6">
        <f t="shared" si="20"/>
        <v>20</v>
      </c>
      <c r="BC18" s="6">
        <f t="shared" si="3"/>
        <v>21</v>
      </c>
      <c r="BD18" s="6">
        <f t="shared" si="3"/>
        <v>41</v>
      </c>
      <c r="BF18" s="30" t="s">
        <v>33</v>
      </c>
      <c r="BG18" s="86">
        <v>10</v>
      </c>
      <c r="BH18" s="38">
        <v>15</v>
      </c>
      <c r="BI18" s="4">
        <f t="shared" si="21"/>
        <v>25</v>
      </c>
      <c r="BJ18" s="127">
        <v>0</v>
      </c>
      <c r="BK18" s="124">
        <v>0</v>
      </c>
      <c r="BL18" s="29">
        <v>0</v>
      </c>
      <c r="BM18" s="125">
        <v>0</v>
      </c>
      <c r="BN18" s="95">
        <v>0</v>
      </c>
      <c r="BO18" s="5">
        <v>0</v>
      </c>
      <c r="BP18" s="6">
        <f t="shared" si="22"/>
        <v>10</v>
      </c>
      <c r="BQ18" s="6">
        <f t="shared" si="23"/>
        <v>15</v>
      </c>
      <c r="BR18" s="6">
        <f t="shared" si="24"/>
        <v>25</v>
      </c>
      <c r="BT18" s="30" t="s">
        <v>33</v>
      </c>
      <c r="BU18" s="86">
        <v>25</v>
      </c>
      <c r="BV18" s="38">
        <v>21</v>
      </c>
      <c r="BW18" s="4">
        <f t="shared" si="25"/>
        <v>46</v>
      </c>
      <c r="BX18" s="80">
        <v>0</v>
      </c>
      <c r="BY18" s="127">
        <v>0</v>
      </c>
      <c r="BZ18" s="29">
        <v>0</v>
      </c>
      <c r="CA18" s="127">
        <v>0</v>
      </c>
      <c r="CB18" s="124">
        <v>0</v>
      </c>
      <c r="CC18" s="5">
        <v>0</v>
      </c>
      <c r="CD18" s="6">
        <f t="shared" si="26"/>
        <v>25</v>
      </c>
      <c r="CE18" s="6">
        <f t="shared" si="27"/>
        <v>21</v>
      </c>
      <c r="CF18" s="6">
        <f t="shared" si="28"/>
        <v>46</v>
      </c>
      <c r="CH18" s="30" t="s">
        <v>33</v>
      </c>
      <c r="CI18" s="86">
        <v>2</v>
      </c>
      <c r="CJ18" s="38">
        <v>0</v>
      </c>
      <c r="CK18" s="4">
        <f t="shared" si="29"/>
        <v>2</v>
      </c>
      <c r="CL18" s="127">
        <v>0</v>
      </c>
      <c r="CM18" s="124">
        <v>0</v>
      </c>
      <c r="CN18" s="29">
        <v>0</v>
      </c>
      <c r="CO18" s="125">
        <v>0</v>
      </c>
      <c r="CP18" s="95">
        <v>0</v>
      </c>
      <c r="CQ18" s="5">
        <v>0</v>
      </c>
      <c r="CR18" s="6">
        <f t="shared" si="30"/>
        <v>2</v>
      </c>
      <c r="CS18" s="6">
        <f t="shared" si="31"/>
        <v>0</v>
      </c>
      <c r="CT18" s="6">
        <f t="shared" si="32"/>
        <v>2</v>
      </c>
    </row>
    <row r="19" spans="2:98" ht="21.75" thickBot="1" x14ac:dyDescent="0.25">
      <c r="B19" s="30" t="s">
        <v>34</v>
      </c>
      <c r="C19" s="76">
        <f t="shared" si="7"/>
        <v>84</v>
      </c>
      <c r="D19" s="76">
        <f t="shared" si="8"/>
        <v>93</v>
      </c>
      <c r="E19" s="77">
        <f t="shared" si="9"/>
        <v>177</v>
      </c>
      <c r="F19" s="76">
        <v>0</v>
      </c>
      <c r="G19" s="76">
        <v>0</v>
      </c>
      <c r="H19" s="77">
        <v>0</v>
      </c>
      <c r="I19" s="76">
        <v>0</v>
      </c>
      <c r="J19" s="76">
        <v>0</v>
      </c>
      <c r="K19" s="77">
        <v>0</v>
      </c>
      <c r="L19" s="77">
        <f t="shared" si="10"/>
        <v>84</v>
      </c>
      <c r="M19" s="77">
        <f t="shared" si="11"/>
        <v>93</v>
      </c>
      <c r="N19" s="77">
        <f t="shared" si="12"/>
        <v>177</v>
      </c>
      <c r="P19" s="129" t="s">
        <v>34</v>
      </c>
      <c r="Q19" s="86">
        <v>20</v>
      </c>
      <c r="R19" s="38">
        <v>27</v>
      </c>
      <c r="S19" s="4">
        <f t="shared" si="13"/>
        <v>47</v>
      </c>
      <c r="T19" s="95">
        <v>0</v>
      </c>
      <c r="U19" s="95">
        <v>0</v>
      </c>
      <c r="V19" s="8">
        <v>0</v>
      </c>
      <c r="W19" s="95">
        <v>0</v>
      </c>
      <c r="X19" s="95">
        <v>0</v>
      </c>
      <c r="Y19" s="8">
        <v>0</v>
      </c>
      <c r="Z19" s="6">
        <f t="shared" si="14"/>
        <v>20</v>
      </c>
      <c r="AA19" s="6">
        <f t="shared" si="1"/>
        <v>27</v>
      </c>
      <c r="AB19" s="6">
        <f t="shared" si="1"/>
        <v>47</v>
      </c>
      <c r="AD19" s="129" t="s">
        <v>34</v>
      </c>
      <c r="AE19" s="34">
        <v>24</v>
      </c>
      <c r="AF19" s="34">
        <v>28</v>
      </c>
      <c r="AG19" s="4">
        <f t="shared" si="15"/>
        <v>52</v>
      </c>
      <c r="AH19" s="125">
        <v>0</v>
      </c>
      <c r="AI19" s="125">
        <v>0</v>
      </c>
      <c r="AJ19" s="8">
        <v>0</v>
      </c>
      <c r="AK19" s="125">
        <v>0</v>
      </c>
      <c r="AL19" s="95">
        <v>0</v>
      </c>
      <c r="AM19" s="8">
        <v>0</v>
      </c>
      <c r="AN19" s="6">
        <f t="shared" si="16"/>
        <v>24</v>
      </c>
      <c r="AO19" s="6">
        <f t="shared" si="17"/>
        <v>28</v>
      </c>
      <c r="AP19" s="6">
        <f t="shared" si="18"/>
        <v>52</v>
      </c>
      <c r="AR19" s="129" t="s">
        <v>34</v>
      </c>
      <c r="AS19" s="125">
        <v>11</v>
      </c>
      <c r="AT19" s="95">
        <v>17</v>
      </c>
      <c r="AU19" s="4">
        <f t="shared" si="19"/>
        <v>28</v>
      </c>
      <c r="AV19" s="125">
        <v>0</v>
      </c>
      <c r="AW19" s="95">
        <v>0</v>
      </c>
      <c r="AX19" s="8">
        <v>0</v>
      </c>
      <c r="AY19" s="86">
        <v>0</v>
      </c>
      <c r="AZ19" s="38">
        <v>0</v>
      </c>
      <c r="BA19" s="8">
        <v>0</v>
      </c>
      <c r="BB19" s="6">
        <f t="shared" si="20"/>
        <v>11</v>
      </c>
      <c r="BC19" s="6">
        <f t="shared" si="3"/>
        <v>17</v>
      </c>
      <c r="BD19" s="6">
        <f t="shared" si="3"/>
        <v>28</v>
      </c>
      <c r="BF19" s="30" t="s">
        <v>34</v>
      </c>
      <c r="BG19" s="86">
        <v>8</v>
      </c>
      <c r="BH19" s="38">
        <v>7</v>
      </c>
      <c r="BI19" s="4">
        <f t="shared" si="21"/>
        <v>15</v>
      </c>
      <c r="BJ19" s="127">
        <v>0</v>
      </c>
      <c r="BK19" s="124">
        <v>0</v>
      </c>
      <c r="BL19" s="29">
        <v>0</v>
      </c>
      <c r="BM19" s="125">
        <v>0</v>
      </c>
      <c r="BN19" s="95">
        <v>0</v>
      </c>
      <c r="BO19" s="5">
        <v>0</v>
      </c>
      <c r="BP19" s="6">
        <f t="shared" si="22"/>
        <v>8</v>
      </c>
      <c r="BQ19" s="6">
        <f t="shared" si="23"/>
        <v>7</v>
      </c>
      <c r="BR19" s="6">
        <f t="shared" si="24"/>
        <v>15</v>
      </c>
      <c r="BT19" s="30" t="s">
        <v>34</v>
      </c>
      <c r="BU19" s="86">
        <v>19</v>
      </c>
      <c r="BV19" s="38">
        <v>14</v>
      </c>
      <c r="BW19" s="4">
        <f t="shared" si="25"/>
        <v>33</v>
      </c>
      <c r="BX19" s="80">
        <v>0</v>
      </c>
      <c r="BY19" s="127">
        <v>0</v>
      </c>
      <c r="BZ19" s="29">
        <v>0</v>
      </c>
      <c r="CA19" s="127">
        <v>0</v>
      </c>
      <c r="CB19" s="124">
        <v>0</v>
      </c>
      <c r="CC19" s="5">
        <v>0</v>
      </c>
      <c r="CD19" s="6">
        <f t="shared" si="26"/>
        <v>19</v>
      </c>
      <c r="CE19" s="6">
        <f t="shared" si="27"/>
        <v>14</v>
      </c>
      <c r="CF19" s="6">
        <f t="shared" si="28"/>
        <v>33</v>
      </c>
      <c r="CH19" s="30" t="s">
        <v>34</v>
      </c>
      <c r="CI19" s="86">
        <v>2</v>
      </c>
      <c r="CJ19" s="38">
        <v>0</v>
      </c>
      <c r="CK19" s="4">
        <f t="shared" si="29"/>
        <v>2</v>
      </c>
      <c r="CL19" s="127">
        <v>0</v>
      </c>
      <c r="CM19" s="124">
        <v>0</v>
      </c>
      <c r="CN19" s="29">
        <v>0</v>
      </c>
      <c r="CO19" s="125">
        <v>0</v>
      </c>
      <c r="CP19" s="95">
        <v>0</v>
      </c>
      <c r="CQ19" s="5">
        <v>0</v>
      </c>
      <c r="CR19" s="6">
        <f t="shared" si="30"/>
        <v>2</v>
      </c>
      <c r="CS19" s="6">
        <f t="shared" si="31"/>
        <v>0</v>
      </c>
      <c r="CT19" s="6">
        <f t="shared" si="32"/>
        <v>2</v>
      </c>
    </row>
    <row r="20" spans="2:98" ht="21.75" thickBot="1" x14ac:dyDescent="0.25">
      <c r="B20" s="30" t="s">
        <v>35</v>
      </c>
      <c r="C20" s="76">
        <f t="shared" si="7"/>
        <v>57</v>
      </c>
      <c r="D20" s="76">
        <f t="shared" si="8"/>
        <v>62</v>
      </c>
      <c r="E20" s="77">
        <f t="shared" si="9"/>
        <v>119</v>
      </c>
      <c r="F20" s="76">
        <v>0</v>
      </c>
      <c r="G20" s="76">
        <v>0</v>
      </c>
      <c r="H20" s="77">
        <v>0</v>
      </c>
      <c r="I20" s="76">
        <v>0</v>
      </c>
      <c r="J20" s="76">
        <v>0</v>
      </c>
      <c r="K20" s="77">
        <v>0</v>
      </c>
      <c r="L20" s="77">
        <f t="shared" si="10"/>
        <v>57</v>
      </c>
      <c r="M20" s="77">
        <f t="shared" si="11"/>
        <v>62</v>
      </c>
      <c r="N20" s="77">
        <f t="shared" si="12"/>
        <v>119</v>
      </c>
      <c r="P20" s="129" t="s">
        <v>35</v>
      </c>
      <c r="Q20" s="86">
        <v>17</v>
      </c>
      <c r="R20" s="38">
        <v>15</v>
      </c>
      <c r="S20" s="4">
        <f t="shared" si="13"/>
        <v>32</v>
      </c>
      <c r="T20" s="95">
        <v>0</v>
      </c>
      <c r="U20" s="95">
        <v>0</v>
      </c>
      <c r="V20" s="8">
        <v>0</v>
      </c>
      <c r="W20" s="95">
        <v>0</v>
      </c>
      <c r="X20" s="95">
        <v>0</v>
      </c>
      <c r="Y20" s="8">
        <v>0</v>
      </c>
      <c r="Z20" s="6">
        <f t="shared" si="14"/>
        <v>17</v>
      </c>
      <c r="AA20" s="6">
        <f t="shared" si="1"/>
        <v>15</v>
      </c>
      <c r="AB20" s="6">
        <f t="shared" si="1"/>
        <v>32</v>
      </c>
      <c r="AD20" s="129" t="s">
        <v>35</v>
      </c>
      <c r="AE20" s="34">
        <v>21</v>
      </c>
      <c r="AF20" s="34">
        <v>20</v>
      </c>
      <c r="AG20" s="4">
        <f t="shared" si="15"/>
        <v>41</v>
      </c>
      <c r="AH20" s="125">
        <v>0</v>
      </c>
      <c r="AI20" s="125">
        <v>0</v>
      </c>
      <c r="AJ20" s="8">
        <v>0</v>
      </c>
      <c r="AK20" s="125">
        <v>0</v>
      </c>
      <c r="AL20" s="95">
        <v>0</v>
      </c>
      <c r="AM20" s="8">
        <v>0</v>
      </c>
      <c r="AN20" s="6">
        <f t="shared" si="16"/>
        <v>21</v>
      </c>
      <c r="AO20" s="6">
        <f t="shared" si="17"/>
        <v>20</v>
      </c>
      <c r="AP20" s="6">
        <f t="shared" si="18"/>
        <v>41</v>
      </c>
      <c r="AR20" s="129" t="s">
        <v>35</v>
      </c>
      <c r="AS20" s="125">
        <v>7</v>
      </c>
      <c r="AT20" s="95">
        <v>13</v>
      </c>
      <c r="AU20" s="4">
        <f t="shared" si="19"/>
        <v>20</v>
      </c>
      <c r="AV20" s="125">
        <v>0</v>
      </c>
      <c r="AW20" s="95">
        <v>0</v>
      </c>
      <c r="AX20" s="8">
        <v>0</v>
      </c>
      <c r="AY20" s="86">
        <v>0</v>
      </c>
      <c r="AZ20" s="38">
        <v>0</v>
      </c>
      <c r="BA20" s="8">
        <v>0</v>
      </c>
      <c r="BB20" s="6">
        <f t="shared" si="20"/>
        <v>7</v>
      </c>
      <c r="BC20" s="6">
        <f t="shared" si="3"/>
        <v>13</v>
      </c>
      <c r="BD20" s="6">
        <f t="shared" si="3"/>
        <v>20</v>
      </c>
      <c r="BF20" s="30" t="s">
        <v>35</v>
      </c>
      <c r="BG20" s="86">
        <v>5</v>
      </c>
      <c r="BH20" s="38">
        <v>3</v>
      </c>
      <c r="BI20" s="4">
        <f t="shared" si="21"/>
        <v>8</v>
      </c>
      <c r="BJ20" s="127">
        <v>0</v>
      </c>
      <c r="BK20" s="124">
        <v>0</v>
      </c>
      <c r="BL20" s="29">
        <v>0</v>
      </c>
      <c r="BM20" s="125">
        <v>0</v>
      </c>
      <c r="BN20" s="95">
        <v>0</v>
      </c>
      <c r="BO20" s="5">
        <v>0</v>
      </c>
      <c r="BP20" s="6">
        <f t="shared" si="22"/>
        <v>5</v>
      </c>
      <c r="BQ20" s="6">
        <f t="shared" si="23"/>
        <v>3</v>
      </c>
      <c r="BR20" s="6">
        <f t="shared" si="24"/>
        <v>8</v>
      </c>
      <c r="BT20" s="30" t="s">
        <v>35</v>
      </c>
      <c r="BU20" s="86">
        <v>7</v>
      </c>
      <c r="BV20" s="38">
        <v>11</v>
      </c>
      <c r="BW20" s="4">
        <f t="shared" si="25"/>
        <v>18</v>
      </c>
      <c r="BX20" s="80">
        <v>0</v>
      </c>
      <c r="BY20" s="127">
        <v>0</v>
      </c>
      <c r="BZ20" s="29">
        <v>0</v>
      </c>
      <c r="CA20" s="127">
        <v>0</v>
      </c>
      <c r="CB20" s="124">
        <v>0</v>
      </c>
      <c r="CC20" s="5">
        <v>0</v>
      </c>
      <c r="CD20" s="6">
        <f t="shared" si="26"/>
        <v>7</v>
      </c>
      <c r="CE20" s="6">
        <f t="shared" si="27"/>
        <v>11</v>
      </c>
      <c r="CF20" s="6">
        <f t="shared" si="28"/>
        <v>18</v>
      </c>
      <c r="CH20" s="30" t="s">
        <v>35</v>
      </c>
      <c r="CI20" s="86">
        <v>0</v>
      </c>
      <c r="CJ20" s="38">
        <v>0</v>
      </c>
      <c r="CK20" s="4">
        <f t="shared" si="29"/>
        <v>0</v>
      </c>
      <c r="CL20" s="127">
        <v>0</v>
      </c>
      <c r="CM20" s="124">
        <v>0</v>
      </c>
      <c r="CN20" s="29">
        <v>0</v>
      </c>
      <c r="CO20" s="125">
        <v>0</v>
      </c>
      <c r="CP20" s="95">
        <v>0</v>
      </c>
      <c r="CQ20" s="5">
        <v>0</v>
      </c>
      <c r="CR20" s="6">
        <f t="shared" si="30"/>
        <v>0</v>
      </c>
      <c r="CS20" s="6">
        <f t="shared" si="31"/>
        <v>0</v>
      </c>
      <c r="CT20" s="6">
        <f t="shared" si="32"/>
        <v>0</v>
      </c>
    </row>
    <row r="21" spans="2:98" ht="21.75" thickBot="1" x14ac:dyDescent="0.25">
      <c r="B21" s="30" t="s">
        <v>36</v>
      </c>
      <c r="C21" s="76">
        <f t="shared" si="7"/>
        <v>39</v>
      </c>
      <c r="D21" s="76">
        <f t="shared" si="8"/>
        <v>46</v>
      </c>
      <c r="E21" s="77">
        <f t="shared" si="9"/>
        <v>85</v>
      </c>
      <c r="F21" s="76">
        <v>0</v>
      </c>
      <c r="G21" s="76">
        <v>0</v>
      </c>
      <c r="H21" s="77">
        <v>0</v>
      </c>
      <c r="I21" s="76">
        <v>0</v>
      </c>
      <c r="J21" s="76">
        <v>0</v>
      </c>
      <c r="K21" s="77">
        <v>0</v>
      </c>
      <c r="L21" s="77">
        <f t="shared" si="10"/>
        <v>39</v>
      </c>
      <c r="M21" s="77">
        <f t="shared" si="11"/>
        <v>46</v>
      </c>
      <c r="N21" s="77">
        <f t="shared" si="12"/>
        <v>85</v>
      </c>
      <c r="P21" s="129" t="s">
        <v>36</v>
      </c>
      <c r="Q21" s="86">
        <v>7</v>
      </c>
      <c r="R21" s="38">
        <v>8</v>
      </c>
      <c r="S21" s="4">
        <f t="shared" si="13"/>
        <v>15</v>
      </c>
      <c r="T21" s="95">
        <v>0</v>
      </c>
      <c r="U21" s="95">
        <v>0</v>
      </c>
      <c r="V21" s="8">
        <v>0</v>
      </c>
      <c r="W21" s="95">
        <v>0</v>
      </c>
      <c r="X21" s="95">
        <v>0</v>
      </c>
      <c r="Y21" s="8">
        <v>0</v>
      </c>
      <c r="Z21" s="6">
        <f t="shared" si="14"/>
        <v>7</v>
      </c>
      <c r="AA21" s="6">
        <f t="shared" si="1"/>
        <v>8</v>
      </c>
      <c r="AB21" s="6">
        <f t="shared" si="1"/>
        <v>15</v>
      </c>
      <c r="AD21" s="129" t="s">
        <v>36</v>
      </c>
      <c r="AE21" s="34">
        <v>13</v>
      </c>
      <c r="AF21" s="34">
        <v>15</v>
      </c>
      <c r="AG21" s="4">
        <f t="shared" si="15"/>
        <v>28</v>
      </c>
      <c r="AH21" s="125">
        <v>0</v>
      </c>
      <c r="AI21" s="125">
        <v>0</v>
      </c>
      <c r="AJ21" s="8">
        <v>0</v>
      </c>
      <c r="AK21" s="125">
        <v>0</v>
      </c>
      <c r="AL21" s="95">
        <v>0</v>
      </c>
      <c r="AM21" s="8">
        <v>0</v>
      </c>
      <c r="AN21" s="6">
        <f t="shared" si="16"/>
        <v>13</v>
      </c>
      <c r="AO21" s="6">
        <f t="shared" si="17"/>
        <v>15</v>
      </c>
      <c r="AP21" s="6">
        <f t="shared" si="18"/>
        <v>28</v>
      </c>
      <c r="AR21" s="129" t="s">
        <v>36</v>
      </c>
      <c r="AS21" s="125">
        <v>6</v>
      </c>
      <c r="AT21" s="95">
        <v>8</v>
      </c>
      <c r="AU21" s="4">
        <f t="shared" si="19"/>
        <v>14</v>
      </c>
      <c r="AV21" s="125">
        <v>0</v>
      </c>
      <c r="AW21" s="95">
        <v>0</v>
      </c>
      <c r="AX21" s="8">
        <v>0</v>
      </c>
      <c r="AY21" s="86">
        <v>0</v>
      </c>
      <c r="AZ21" s="38">
        <v>0</v>
      </c>
      <c r="BA21" s="8">
        <v>0</v>
      </c>
      <c r="BB21" s="6">
        <f t="shared" si="20"/>
        <v>6</v>
      </c>
      <c r="BC21" s="6">
        <f t="shared" si="3"/>
        <v>8</v>
      </c>
      <c r="BD21" s="6">
        <f t="shared" si="3"/>
        <v>14</v>
      </c>
      <c r="BF21" s="30" t="s">
        <v>36</v>
      </c>
      <c r="BG21" s="86">
        <v>8</v>
      </c>
      <c r="BH21" s="38">
        <v>7</v>
      </c>
      <c r="BI21" s="4">
        <f t="shared" si="21"/>
        <v>15</v>
      </c>
      <c r="BJ21" s="127">
        <v>0</v>
      </c>
      <c r="BK21" s="124">
        <v>0</v>
      </c>
      <c r="BL21" s="29">
        <v>0</v>
      </c>
      <c r="BM21" s="125">
        <v>0</v>
      </c>
      <c r="BN21" s="95">
        <v>0</v>
      </c>
      <c r="BO21" s="5">
        <v>0</v>
      </c>
      <c r="BP21" s="6">
        <f t="shared" si="22"/>
        <v>8</v>
      </c>
      <c r="BQ21" s="6">
        <f t="shared" si="23"/>
        <v>7</v>
      </c>
      <c r="BR21" s="6">
        <f t="shared" si="24"/>
        <v>15</v>
      </c>
      <c r="BT21" s="30" t="s">
        <v>36</v>
      </c>
      <c r="BU21" s="86">
        <v>5</v>
      </c>
      <c r="BV21" s="38">
        <v>8</v>
      </c>
      <c r="BW21" s="4">
        <f t="shared" si="25"/>
        <v>13</v>
      </c>
      <c r="BX21" s="80">
        <v>0</v>
      </c>
      <c r="BY21" s="127">
        <v>0</v>
      </c>
      <c r="BZ21" s="29">
        <v>0</v>
      </c>
      <c r="CA21" s="127">
        <v>0</v>
      </c>
      <c r="CB21" s="124">
        <v>0</v>
      </c>
      <c r="CC21" s="5">
        <v>0</v>
      </c>
      <c r="CD21" s="6">
        <f t="shared" si="26"/>
        <v>5</v>
      </c>
      <c r="CE21" s="6">
        <f t="shared" si="27"/>
        <v>8</v>
      </c>
      <c r="CF21" s="6">
        <f t="shared" si="28"/>
        <v>13</v>
      </c>
      <c r="CH21" s="30" t="s">
        <v>36</v>
      </c>
      <c r="CI21" s="86">
        <v>0</v>
      </c>
      <c r="CJ21" s="38">
        <v>0</v>
      </c>
      <c r="CK21" s="4">
        <f t="shared" si="29"/>
        <v>0</v>
      </c>
      <c r="CL21" s="127">
        <v>0</v>
      </c>
      <c r="CM21" s="124">
        <v>0</v>
      </c>
      <c r="CN21" s="29">
        <v>0</v>
      </c>
      <c r="CO21" s="125">
        <v>0</v>
      </c>
      <c r="CP21" s="95">
        <v>0</v>
      </c>
      <c r="CQ21" s="5">
        <v>0</v>
      </c>
      <c r="CR21" s="6">
        <f t="shared" si="30"/>
        <v>0</v>
      </c>
      <c r="CS21" s="6">
        <f t="shared" si="31"/>
        <v>0</v>
      </c>
      <c r="CT21" s="6">
        <f t="shared" si="32"/>
        <v>0</v>
      </c>
    </row>
    <row r="22" spans="2:98" ht="21.75" thickBot="1" x14ac:dyDescent="0.25">
      <c r="B22" s="30" t="s">
        <v>37</v>
      </c>
      <c r="C22" s="76">
        <f t="shared" si="7"/>
        <v>50</v>
      </c>
      <c r="D22" s="76">
        <f t="shared" si="8"/>
        <v>43</v>
      </c>
      <c r="E22" s="77">
        <f t="shared" si="9"/>
        <v>93</v>
      </c>
      <c r="F22" s="76">
        <v>0</v>
      </c>
      <c r="G22" s="76">
        <v>0</v>
      </c>
      <c r="H22" s="77">
        <v>0</v>
      </c>
      <c r="I22" s="76">
        <v>0</v>
      </c>
      <c r="J22" s="76">
        <v>0</v>
      </c>
      <c r="K22" s="77">
        <v>0</v>
      </c>
      <c r="L22" s="77">
        <f t="shared" si="10"/>
        <v>50</v>
      </c>
      <c r="M22" s="77">
        <f t="shared" si="11"/>
        <v>43</v>
      </c>
      <c r="N22" s="77">
        <f t="shared" si="12"/>
        <v>93</v>
      </c>
      <c r="P22" s="129" t="s">
        <v>37</v>
      </c>
      <c r="Q22" s="86">
        <v>7</v>
      </c>
      <c r="R22" s="38">
        <v>10</v>
      </c>
      <c r="S22" s="4">
        <f t="shared" si="13"/>
        <v>17</v>
      </c>
      <c r="T22" s="95">
        <v>0</v>
      </c>
      <c r="U22" s="95">
        <v>0</v>
      </c>
      <c r="V22" s="8">
        <v>0</v>
      </c>
      <c r="W22" s="95">
        <v>0</v>
      </c>
      <c r="X22" s="95">
        <v>0</v>
      </c>
      <c r="Y22" s="8">
        <v>0</v>
      </c>
      <c r="Z22" s="6">
        <f t="shared" si="14"/>
        <v>7</v>
      </c>
      <c r="AA22" s="6">
        <f t="shared" ref="AA22:AA28" si="33">R22+U22+X22</f>
        <v>10</v>
      </c>
      <c r="AB22" s="6">
        <f t="shared" ref="AB22:AB28" si="34">S22+V22+Y22</f>
        <v>17</v>
      </c>
      <c r="AD22" s="129" t="s">
        <v>37</v>
      </c>
      <c r="AE22" s="34">
        <v>18</v>
      </c>
      <c r="AF22" s="34">
        <v>16</v>
      </c>
      <c r="AG22" s="4">
        <f t="shared" si="15"/>
        <v>34</v>
      </c>
      <c r="AH22" s="125">
        <v>0</v>
      </c>
      <c r="AI22" s="125">
        <v>0</v>
      </c>
      <c r="AJ22" s="8">
        <v>0</v>
      </c>
      <c r="AK22" s="125">
        <v>0</v>
      </c>
      <c r="AL22" s="95">
        <v>0</v>
      </c>
      <c r="AM22" s="8">
        <v>0</v>
      </c>
      <c r="AN22" s="6">
        <f t="shared" si="16"/>
        <v>18</v>
      </c>
      <c r="AO22" s="6">
        <f t="shared" si="17"/>
        <v>16</v>
      </c>
      <c r="AP22" s="6">
        <f t="shared" si="18"/>
        <v>34</v>
      </c>
      <c r="AR22" s="129" t="s">
        <v>37</v>
      </c>
      <c r="AS22" s="125">
        <v>4</v>
      </c>
      <c r="AT22" s="95">
        <v>3</v>
      </c>
      <c r="AU22" s="4">
        <f t="shared" si="19"/>
        <v>7</v>
      </c>
      <c r="AV22" s="125">
        <v>0</v>
      </c>
      <c r="AW22" s="95">
        <v>0</v>
      </c>
      <c r="AX22" s="8">
        <v>0</v>
      </c>
      <c r="AY22" s="86">
        <v>0</v>
      </c>
      <c r="AZ22" s="38">
        <v>0</v>
      </c>
      <c r="BA22" s="8">
        <v>0</v>
      </c>
      <c r="BB22" s="6">
        <f t="shared" si="20"/>
        <v>4</v>
      </c>
      <c r="BC22" s="6">
        <f t="shared" ref="BC22:BC28" si="35">AT22+AW22+AZ22</f>
        <v>3</v>
      </c>
      <c r="BD22" s="6">
        <f t="shared" ref="BD22:BD28" si="36">AU22+AX22+BA22</f>
        <v>7</v>
      </c>
      <c r="BF22" s="30" t="s">
        <v>37</v>
      </c>
      <c r="BG22" s="86">
        <v>5</v>
      </c>
      <c r="BH22" s="38">
        <v>5</v>
      </c>
      <c r="BI22" s="4">
        <f t="shared" si="21"/>
        <v>10</v>
      </c>
      <c r="BJ22" s="127">
        <v>0</v>
      </c>
      <c r="BK22" s="124">
        <v>0</v>
      </c>
      <c r="BL22" s="29">
        <v>0</v>
      </c>
      <c r="BM22" s="125">
        <v>0</v>
      </c>
      <c r="BN22" s="95">
        <v>0</v>
      </c>
      <c r="BO22" s="5">
        <v>0</v>
      </c>
      <c r="BP22" s="6">
        <f t="shared" si="22"/>
        <v>5</v>
      </c>
      <c r="BQ22" s="6">
        <f t="shared" si="23"/>
        <v>5</v>
      </c>
      <c r="BR22" s="6">
        <f t="shared" si="24"/>
        <v>10</v>
      </c>
      <c r="BT22" s="30" t="s">
        <v>37</v>
      </c>
      <c r="BU22" s="86">
        <v>16</v>
      </c>
      <c r="BV22" s="38">
        <v>9</v>
      </c>
      <c r="BW22" s="4">
        <f t="shared" si="25"/>
        <v>25</v>
      </c>
      <c r="BX22" s="80">
        <v>0</v>
      </c>
      <c r="BY22" s="127">
        <v>0</v>
      </c>
      <c r="BZ22" s="29">
        <v>0</v>
      </c>
      <c r="CA22" s="127">
        <v>0</v>
      </c>
      <c r="CB22" s="124">
        <v>0</v>
      </c>
      <c r="CC22" s="5">
        <v>0</v>
      </c>
      <c r="CD22" s="6">
        <f t="shared" si="26"/>
        <v>16</v>
      </c>
      <c r="CE22" s="6">
        <f t="shared" si="27"/>
        <v>9</v>
      </c>
      <c r="CF22" s="6">
        <f t="shared" si="28"/>
        <v>25</v>
      </c>
      <c r="CH22" s="30" t="s">
        <v>37</v>
      </c>
      <c r="CI22" s="86">
        <v>0</v>
      </c>
      <c r="CJ22" s="38">
        <v>0</v>
      </c>
      <c r="CK22" s="4">
        <f t="shared" si="29"/>
        <v>0</v>
      </c>
      <c r="CL22" s="127">
        <v>0</v>
      </c>
      <c r="CM22" s="124">
        <v>0</v>
      </c>
      <c r="CN22" s="29">
        <v>0</v>
      </c>
      <c r="CO22" s="125">
        <v>0</v>
      </c>
      <c r="CP22" s="95">
        <v>0</v>
      </c>
      <c r="CQ22" s="5">
        <v>0</v>
      </c>
      <c r="CR22" s="6">
        <f t="shared" si="30"/>
        <v>0</v>
      </c>
      <c r="CS22" s="6">
        <f t="shared" si="31"/>
        <v>0</v>
      </c>
      <c r="CT22" s="6">
        <f t="shared" si="32"/>
        <v>0</v>
      </c>
    </row>
    <row r="23" spans="2:98" ht="21.75" thickBot="1" x14ac:dyDescent="0.25">
      <c r="B23" s="30" t="s">
        <v>38</v>
      </c>
      <c r="C23" s="76">
        <f t="shared" si="7"/>
        <v>21</v>
      </c>
      <c r="D23" s="76">
        <f t="shared" si="8"/>
        <v>36</v>
      </c>
      <c r="E23" s="77">
        <f t="shared" si="9"/>
        <v>57</v>
      </c>
      <c r="F23" s="76">
        <v>0</v>
      </c>
      <c r="G23" s="76">
        <v>0</v>
      </c>
      <c r="H23" s="77">
        <v>0</v>
      </c>
      <c r="I23" s="76">
        <v>0</v>
      </c>
      <c r="J23" s="76">
        <v>0</v>
      </c>
      <c r="K23" s="77">
        <v>0</v>
      </c>
      <c r="L23" s="77">
        <f t="shared" si="10"/>
        <v>21</v>
      </c>
      <c r="M23" s="77">
        <f t="shared" si="11"/>
        <v>36</v>
      </c>
      <c r="N23" s="77">
        <f t="shared" si="12"/>
        <v>57</v>
      </c>
      <c r="P23" s="129" t="s">
        <v>38</v>
      </c>
      <c r="Q23" s="86">
        <v>0</v>
      </c>
      <c r="R23" s="38">
        <v>9</v>
      </c>
      <c r="S23" s="4">
        <f t="shared" si="13"/>
        <v>9</v>
      </c>
      <c r="T23" s="95">
        <v>0</v>
      </c>
      <c r="U23" s="95">
        <v>0</v>
      </c>
      <c r="V23" s="8">
        <v>0</v>
      </c>
      <c r="W23" s="95">
        <v>0</v>
      </c>
      <c r="X23" s="95">
        <v>0</v>
      </c>
      <c r="Y23" s="8">
        <v>0</v>
      </c>
      <c r="Z23" s="6">
        <f t="shared" si="14"/>
        <v>0</v>
      </c>
      <c r="AA23" s="6">
        <f t="shared" si="33"/>
        <v>9</v>
      </c>
      <c r="AB23" s="6">
        <f t="shared" si="34"/>
        <v>9</v>
      </c>
      <c r="AD23" s="129" t="s">
        <v>38</v>
      </c>
      <c r="AE23" s="34">
        <v>10</v>
      </c>
      <c r="AF23" s="34">
        <v>12</v>
      </c>
      <c r="AG23" s="4">
        <f t="shared" si="15"/>
        <v>22</v>
      </c>
      <c r="AH23" s="125">
        <v>0</v>
      </c>
      <c r="AI23" s="125">
        <v>0</v>
      </c>
      <c r="AJ23" s="8">
        <v>0</v>
      </c>
      <c r="AK23" s="125">
        <v>0</v>
      </c>
      <c r="AL23" s="95">
        <v>0</v>
      </c>
      <c r="AM23" s="8">
        <v>0</v>
      </c>
      <c r="AN23" s="6">
        <f t="shared" si="16"/>
        <v>10</v>
      </c>
      <c r="AO23" s="6">
        <f t="shared" si="17"/>
        <v>12</v>
      </c>
      <c r="AP23" s="6">
        <f t="shared" si="18"/>
        <v>22</v>
      </c>
      <c r="AR23" s="129" t="s">
        <v>38</v>
      </c>
      <c r="AS23" s="125">
        <v>4</v>
      </c>
      <c r="AT23" s="95">
        <v>8</v>
      </c>
      <c r="AU23" s="4">
        <f t="shared" si="19"/>
        <v>12</v>
      </c>
      <c r="AV23" s="125">
        <v>0</v>
      </c>
      <c r="AW23" s="95">
        <v>0</v>
      </c>
      <c r="AX23" s="8">
        <v>0</v>
      </c>
      <c r="AY23" s="86">
        <v>0</v>
      </c>
      <c r="AZ23" s="38">
        <v>0</v>
      </c>
      <c r="BA23" s="8">
        <v>0</v>
      </c>
      <c r="BB23" s="6">
        <f t="shared" si="20"/>
        <v>4</v>
      </c>
      <c r="BC23" s="6">
        <f t="shared" si="35"/>
        <v>8</v>
      </c>
      <c r="BD23" s="6">
        <f t="shared" si="36"/>
        <v>12</v>
      </c>
      <c r="BF23" s="30" t="s">
        <v>38</v>
      </c>
      <c r="BG23" s="86">
        <v>4</v>
      </c>
      <c r="BH23" s="38">
        <v>5</v>
      </c>
      <c r="BI23" s="4">
        <f t="shared" si="21"/>
        <v>9</v>
      </c>
      <c r="BJ23" s="127">
        <v>0</v>
      </c>
      <c r="BK23" s="124">
        <v>0</v>
      </c>
      <c r="BL23" s="29">
        <v>0</v>
      </c>
      <c r="BM23" s="125">
        <v>0</v>
      </c>
      <c r="BN23" s="95">
        <v>0</v>
      </c>
      <c r="BO23" s="5">
        <v>0</v>
      </c>
      <c r="BP23" s="6">
        <f t="shared" si="22"/>
        <v>4</v>
      </c>
      <c r="BQ23" s="6">
        <f t="shared" si="23"/>
        <v>5</v>
      </c>
      <c r="BR23" s="6">
        <f t="shared" si="24"/>
        <v>9</v>
      </c>
      <c r="BT23" s="30" t="s">
        <v>38</v>
      </c>
      <c r="BU23" s="86">
        <v>3</v>
      </c>
      <c r="BV23" s="38">
        <v>2</v>
      </c>
      <c r="BW23" s="4">
        <f t="shared" si="25"/>
        <v>5</v>
      </c>
      <c r="BX23" s="80">
        <v>0</v>
      </c>
      <c r="BY23" s="127">
        <v>0</v>
      </c>
      <c r="BZ23" s="29">
        <v>0</v>
      </c>
      <c r="CA23" s="127">
        <v>0</v>
      </c>
      <c r="CB23" s="124">
        <v>0</v>
      </c>
      <c r="CC23" s="5">
        <v>0</v>
      </c>
      <c r="CD23" s="6">
        <f t="shared" si="26"/>
        <v>3</v>
      </c>
      <c r="CE23" s="6">
        <f t="shared" si="27"/>
        <v>2</v>
      </c>
      <c r="CF23" s="6">
        <f t="shared" si="28"/>
        <v>5</v>
      </c>
      <c r="CH23" s="30" t="s">
        <v>38</v>
      </c>
      <c r="CI23" s="86">
        <v>0</v>
      </c>
      <c r="CJ23" s="38">
        <v>0</v>
      </c>
      <c r="CK23" s="4">
        <f t="shared" si="29"/>
        <v>0</v>
      </c>
      <c r="CL23" s="127">
        <v>0</v>
      </c>
      <c r="CM23" s="124">
        <v>0</v>
      </c>
      <c r="CN23" s="29">
        <v>0</v>
      </c>
      <c r="CO23" s="125">
        <v>0</v>
      </c>
      <c r="CP23" s="95">
        <v>0</v>
      </c>
      <c r="CQ23" s="5">
        <v>0</v>
      </c>
      <c r="CR23" s="6">
        <f t="shared" si="30"/>
        <v>0</v>
      </c>
      <c r="CS23" s="6">
        <f t="shared" si="31"/>
        <v>0</v>
      </c>
      <c r="CT23" s="6">
        <f t="shared" si="32"/>
        <v>0</v>
      </c>
    </row>
    <row r="24" spans="2:98" ht="21.75" thickBot="1" x14ac:dyDescent="0.25">
      <c r="B24" s="30" t="s">
        <v>39</v>
      </c>
      <c r="C24" s="76">
        <f t="shared" si="7"/>
        <v>26</v>
      </c>
      <c r="D24" s="76">
        <f t="shared" si="8"/>
        <v>18</v>
      </c>
      <c r="E24" s="77">
        <f t="shared" si="9"/>
        <v>44</v>
      </c>
      <c r="F24" s="76">
        <v>0</v>
      </c>
      <c r="G24" s="76">
        <v>0</v>
      </c>
      <c r="H24" s="77">
        <v>0</v>
      </c>
      <c r="I24" s="76">
        <v>0</v>
      </c>
      <c r="J24" s="76">
        <v>0</v>
      </c>
      <c r="K24" s="77">
        <v>0</v>
      </c>
      <c r="L24" s="77">
        <f t="shared" si="10"/>
        <v>26</v>
      </c>
      <c r="M24" s="77">
        <f t="shared" si="11"/>
        <v>18</v>
      </c>
      <c r="N24" s="77">
        <f t="shared" si="12"/>
        <v>44</v>
      </c>
      <c r="P24" s="129" t="s">
        <v>39</v>
      </c>
      <c r="Q24" s="86">
        <v>5</v>
      </c>
      <c r="R24" s="38">
        <v>3</v>
      </c>
      <c r="S24" s="4">
        <f t="shared" si="13"/>
        <v>8</v>
      </c>
      <c r="T24" s="95">
        <v>0</v>
      </c>
      <c r="U24" s="95">
        <v>0</v>
      </c>
      <c r="V24" s="8">
        <v>0</v>
      </c>
      <c r="W24" s="95">
        <v>0</v>
      </c>
      <c r="X24" s="95">
        <v>0</v>
      </c>
      <c r="Y24" s="8">
        <v>0</v>
      </c>
      <c r="Z24" s="6">
        <f t="shared" si="14"/>
        <v>5</v>
      </c>
      <c r="AA24" s="6">
        <f t="shared" si="33"/>
        <v>3</v>
      </c>
      <c r="AB24" s="6">
        <f t="shared" si="34"/>
        <v>8</v>
      </c>
      <c r="AD24" s="129" t="s">
        <v>39</v>
      </c>
      <c r="AE24" s="34">
        <v>12</v>
      </c>
      <c r="AF24" s="34">
        <v>7</v>
      </c>
      <c r="AG24" s="4">
        <f t="shared" si="15"/>
        <v>19</v>
      </c>
      <c r="AH24" s="125">
        <v>0</v>
      </c>
      <c r="AI24" s="125">
        <v>0</v>
      </c>
      <c r="AJ24" s="8">
        <v>0</v>
      </c>
      <c r="AK24" s="125">
        <v>0</v>
      </c>
      <c r="AL24" s="95">
        <v>0</v>
      </c>
      <c r="AM24" s="8">
        <v>0</v>
      </c>
      <c r="AN24" s="6">
        <f t="shared" si="16"/>
        <v>12</v>
      </c>
      <c r="AO24" s="6">
        <f t="shared" si="17"/>
        <v>7</v>
      </c>
      <c r="AP24" s="6">
        <f t="shared" si="18"/>
        <v>19</v>
      </c>
      <c r="AR24" s="129" t="s">
        <v>39</v>
      </c>
      <c r="AS24" s="125">
        <v>2</v>
      </c>
      <c r="AT24" s="95">
        <v>3</v>
      </c>
      <c r="AU24" s="4">
        <f t="shared" si="19"/>
        <v>5</v>
      </c>
      <c r="AV24" s="125">
        <v>0</v>
      </c>
      <c r="AW24" s="95">
        <v>0</v>
      </c>
      <c r="AX24" s="8">
        <v>0</v>
      </c>
      <c r="AY24" s="86">
        <v>0</v>
      </c>
      <c r="AZ24" s="38">
        <v>0</v>
      </c>
      <c r="BA24" s="8">
        <v>0</v>
      </c>
      <c r="BB24" s="6">
        <f t="shared" si="20"/>
        <v>2</v>
      </c>
      <c r="BC24" s="6">
        <f t="shared" si="35"/>
        <v>3</v>
      </c>
      <c r="BD24" s="6">
        <f t="shared" si="36"/>
        <v>5</v>
      </c>
      <c r="BF24" s="30" t="s">
        <v>39</v>
      </c>
      <c r="BG24" s="86">
        <v>3</v>
      </c>
      <c r="BH24" s="38">
        <v>3</v>
      </c>
      <c r="BI24" s="4">
        <f t="shared" si="21"/>
        <v>6</v>
      </c>
      <c r="BJ24" s="127">
        <v>0</v>
      </c>
      <c r="BK24" s="124">
        <v>0</v>
      </c>
      <c r="BL24" s="29">
        <v>0</v>
      </c>
      <c r="BM24" s="125">
        <v>0</v>
      </c>
      <c r="BN24" s="95">
        <v>0</v>
      </c>
      <c r="BO24" s="5">
        <v>0</v>
      </c>
      <c r="BP24" s="6">
        <f t="shared" si="22"/>
        <v>3</v>
      </c>
      <c r="BQ24" s="6">
        <f t="shared" si="23"/>
        <v>3</v>
      </c>
      <c r="BR24" s="6">
        <f t="shared" si="24"/>
        <v>6</v>
      </c>
      <c r="BT24" s="30" t="s">
        <v>39</v>
      </c>
      <c r="BU24" s="86">
        <v>4</v>
      </c>
      <c r="BV24" s="38">
        <v>2</v>
      </c>
      <c r="BW24" s="4">
        <f t="shared" si="25"/>
        <v>6</v>
      </c>
      <c r="BX24" s="80">
        <v>0</v>
      </c>
      <c r="BY24" s="127">
        <v>0</v>
      </c>
      <c r="BZ24" s="29">
        <v>0</v>
      </c>
      <c r="CA24" s="127">
        <v>0</v>
      </c>
      <c r="CB24" s="124">
        <v>0</v>
      </c>
      <c r="CC24" s="5">
        <v>0</v>
      </c>
      <c r="CD24" s="6">
        <f t="shared" si="26"/>
        <v>4</v>
      </c>
      <c r="CE24" s="6">
        <f t="shared" si="27"/>
        <v>2</v>
      </c>
      <c r="CF24" s="6">
        <f t="shared" si="28"/>
        <v>6</v>
      </c>
      <c r="CH24" s="30" t="s">
        <v>39</v>
      </c>
      <c r="CI24" s="86">
        <v>0</v>
      </c>
      <c r="CJ24" s="38">
        <v>0</v>
      </c>
      <c r="CK24" s="4">
        <f t="shared" si="29"/>
        <v>0</v>
      </c>
      <c r="CL24" s="127">
        <v>0</v>
      </c>
      <c r="CM24" s="124">
        <v>0</v>
      </c>
      <c r="CN24" s="29">
        <v>0</v>
      </c>
      <c r="CO24" s="125">
        <v>0</v>
      </c>
      <c r="CP24" s="95">
        <v>0</v>
      </c>
      <c r="CQ24" s="5">
        <v>0</v>
      </c>
      <c r="CR24" s="6">
        <f t="shared" si="30"/>
        <v>0</v>
      </c>
      <c r="CS24" s="6">
        <f t="shared" si="31"/>
        <v>0</v>
      </c>
      <c r="CT24" s="6">
        <f t="shared" si="32"/>
        <v>0</v>
      </c>
    </row>
    <row r="25" spans="2:98" ht="21.75" thickBot="1" x14ac:dyDescent="0.25">
      <c r="B25" s="30" t="s">
        <v>40</v>
      </c>
      <c r="C25" s="76">
        <f t="shared" si="7"/>
        <v>12</v>
      </c>
      <c r="D25" s="76">
        <f t="shared" si="8"/>
        <v>8</v>
      </c>
      <c r="E25" s="77">
        <f t="shared" si="9"/>
        <v>20</v>
      </c>
      <c r="F25" s="76">
        <v>0</v>
      </c>
      <c r="G25" s="76">
        <v>0</v>
      </c>
      <c r="H25" s="77">
        <v>0</v>
      </c>
      <c r="I25" s="76">
        <v>0</v>
      </c>
      <c r="J25" s="76">
        <v>0</v>
      </c>
      <c r="K25" s="77">
        <v>0</v>
      </c>
      <c r="L25" s="77">
        <f t="shared" si="10"/>
        <v>12</v>
      </c>
      <c r="M25" s="77">
        <f t="shared" si="11"/>
        <v>8</v>
      </c>
      <c r="N25" s="77">
        <f t="shared" si="12"/>
        <v>20</v>
      </c>
      <c r="P25" s="129" t="s">
        <v>40</v>
      </c>
      <c r="Q25" s="86">
        <v>3</v>
      </c>
      <c r="R25" s="38">
        <v>3</v>
      </c>
      <c r="S25" s="4">
        <f t="shared" si="13"/>
        <v>6</v>
      </c>
      <c r="T25" s="95">
        <v>0</v>
      </c>
      <c r="U25" s="95">
        <v>0</v>
      </c>
      <c r="V25" s="8">
        <v>0</v>
      </c>
      <c r="W25" s="95">
        <v>0</v>
      </c>
      <c r="X25" s="95">
        <v>0</v>
      </c>
      <c r="Y25" s="8">
        <v>0</v>
      </c>
      <c r="Z25" s="6">
        <f t="shared" si="14"/>
        <v>3</v>
      </c>
      <c r="AA25" s="6">
        <f t="shared" si="33"/>
        <v>3</v>
      </c>
      <c r="AB25" s="6">
        <f t="shared" si="34"/>
        <v>6</v>
      </c>
      <c r="AD25" s="129" t="s">
        <v>40</v>
      </c>
      <c r="AE25" s="34">
        <v>1</v>
      </c>
      <c r="AF25" s="34">
        <v>3</v>
      </c>
      <c r="AG25" s="4">
        <f t="shared" si="15"/>
        <v>4</v>
      </c>
      <c r="AH25" s="125">
        <v>0</v>
      </c>
      <c r="AI25" s="125">
        <v>0</v>
      </c>
      <c r="AJ25" s="8">
        <v>0</v>
      </c>
      <c r="AK25" s="125">
        <v>0</v>
      </c>
      <c r="AL25" s="95">
        <v>0</v>
      </c>
      <c r="AM25" s="8">
        <v>0</v>
      </c>
      <c r="AN25" s="6">
        <f t="shared" si="16"/>
        <v>1</v>
      </c>
      <c r="AO25" s="6">
        <f t="shared" si="17"/>
        <v>3</v>
      </c>
      <c r="AP25" s="6">
        <f t="shared" si="18"/>
        <v>4</v>
      </c>
      <c r="AR25" s="129" t="s">
        <v>40</v>
      </c>
      <c r="AS25" s="125">
        <v>2</v>
      </c>
      <c r="AT25" s="95">
        <v>0</v>
      </c>
      <c r="AU25" s="4">
        <f t="shared" si="19"/>
        <v>2</v>
      </c>
      <c r="AV25" s="125">
        <v>0</v>
      </c>
      <c r="AW25" s="95">
        <v>0</v>
      </c>
      <c r="AX25" s="8">
        <v>0</v>
      </c>
      <c r="AY25" s="86">
        <v>0</v>
      </c>
      <c r="AZ25" s="38">
        <v>0</v>
      </c>
      <c r="BA25" s="8">
        <v>0</v>
      </c>
      <c r="BB25" s="6">
        <f t="shared" si="20"/>
        <v>2</v>
      </c>
      <c r="BC25" s="6">
        <f t="shared" si="35"/>
        <v>0</v>
      </c>
      <c r="BD25" s="6">
        <f t="shared" si="36"/>
        <v>2</v>
      </c>
      <c r="BF25" s="30" t="s">
        <v>40</v>
      </c>
      <c r="BG25" s="86">
        <v>5</v>
      </c>
      <c r="BH25" s="38">
        <v>1</v>
      </c>
      <c r="BI25" s="4">
        <f t="shared" si="21"/>
        <v>6</v>
      </c>
      <c r="BJ25" s="127">
        <v>0</v>
      </c>
      <c r="BK25" s="124">
        <v>0</v>
      </c>
      <c r="BL25" s="29">
        <v>0</v>
      </c>
      <c r="BM25" s="125">
        <v>0</v>
      </c>
      <c r="BN25" s="95">
        <v>0</v>
      </c>
      <c r="BO25" s="5">
        <v>0</v>
      </c>
      <c r="BP25" s="6">
        <f t="shared" si="22"/>
        <v>5</v>
      </c>
      <c r="BQ25" s="6">
        <f t="shared" si="23"/>
        <v>1</v>
      </c>
      <c r="BR25" s="6">
        <f t="shared" si="24"/>
        <v>6</v>
      </c>
      <c r="BT25" s="30" t="s">
        <v>40</v>
      </c>
      <c r="BU25" s="86">
        <v>1</v>
      </c>
      <c r="BV25" s="38">
        <v>1</v>
      </c>
      <c r="BW25" s="4">
        <f t="shared" si="25"/>
        <v>2</v>
      </c>
      <c r="BX25" s="80">
        <v>0</v>
      </c>
      <c r="BY25" s="127">
        <v>0</v>
      </c>
      <c r="BZ25" s="29">
        <v>0</v>
      </c>
      <c r="CA25" s="127">
        <v>0</v>
      </c>
      <c r="CB25" s="124">
        <v>0</v>
      </c>
      <c r="CC25" s="5">
        <v>0</v>
      </c>
      <c r="CD25" s="6">
        <f t="shared" si="26"/>
        <v>1</v>
      </c>
      <c r="CE25" s="6">
        <f t="shared" si="27"/>
        <v>1</v>
      </c>
      <c r="CF25" s="6">
        <f t="shared" si="28"/>
        <v>2</v>
      </c>
      <c r="CH25" s="30" t="s">
        <v>40</v>
      </c>
      <c r="CI25" s="86">
        <v>0</v>
      </c>
      <c r="CJ25" s="38">
        <v>0</v>
      </c>
      <c r="CK25" s="4">
        <f t="shared" si="29"/>
        <v>0</v>
      </c>
      <c r="CL25" s="127">
        <v>0</v>
      </c>
      <c r="CM25" s="124">
        <v>0</v>
      </c>
      <c r="CN25" s="29">
        <v>0</v>
      </c>
      <c r="CO25" s="125">
        <v>0</v>
      </c>
      <c r="CP25" s="95">
        <v>0</v>
      </c>
      <c r="CQ25" s="5">
        <v>0</v>
      </c>
      <c r="CR25" s="6">
        <f t="shared" si="30"/>
        <v>0</v>
      </c>
      <c r="CS25" s="6">
        <f t="shared" si="31"/>
        <v>0</v>
      </c>
      <c r="CT25" s="6">
        <f t="shared" si="32"/>
        <v>0</v>
      </c>
    </row>
    <row r="26" spans="2:98" ht="21.75" thickBot="1" x14ac:dyDescent="0.25">
      <c r="B26" s="30" t="s">
        <v>41</v>
      </c>
      <c r="C26" s="76">
        <f t="shared" si="7"/>
        <v>7</v>
      </c>
      <c r="D26" s="76">
        <f t="shared" si="8"/>
        <v>4</v>
      </c>
      <c r="E26" s="77">
        <f t="shared" si="9"/>
        <v>11</v>
      </c>
      <c r="F26" s="76">
        <v>0</v>
      </c>
      <c r="G26" s="76">
        <v>0</v>
      </c>
      <c r="H26" s="77">
        <v>0</v>
      </c>
      <c r="I26" s="76">
        <v>0</v>
      </c>
      <c r="J26" s="76">
        <v>0</v>
      </c>
      <c r="K26" s="77">
        <v>0</v>
      </c>
      <c r="L26" s="77">
        <f t="shared" si="10"/>
        <v>7</v>
      </c>
      <c r="M26" s="77">
        <f t="shared" si="11"/>
        <v>4</v>
      </c>
      <c r="N26" s="77">
        <f t="shared" si="12"/>
        <v>11</v>
      </c>
      <c r="P26" s="129" t="s">
        <v>41</v>
      </c>
      <c r="Q26" s="86">
        <v>0</v>
      </c>
      <c r="R26" s="38">
        <v>0</v>
      </c>
      <c r="S26" s="4">
        <f t="shared" si="13"/>
        <v>0</v>
      </c>
      <c r="T26" s="95">
        <v>0</v>
      </c>
      <c r="U26" s="95">
        <v>0</v>
      </c>
      <c r="V26" s="8">
        <v>0</v>
      </c>
      <c r="W26" s="95">
        <v>0</v>
      </c>
      <c r="X26" s="95">
        <v>0</v>
      </c>
      <c r="Y26" s="8">
        <v>0</v>
      </c>
      <c r="Z26" s="6">
        <f t="shared" si="14"/>
        <v>0</v>
      </c>
      <c r="AA26" s="6">
        <f t="shared" si="33"/>
        <v>0</v>
      </c>
      <c r="AB26" s="6">
        <f t="shared" si="34"/>
        <v>0</v>
      </c>
      <c r="AD26" s="129" t="s">
        <v>41</v>
      </c>
      <c r="AE26" s="34">
        <v>3</v>
      </c>
      <c r="AF26" s="34">
        <v>3</v>
      </c>
      <c r="AG26" s="4">
        <f t="shared" si="15"/>
        <v>6</v>
      </c>
      <c r="AH26" s="125">
        <v>0</v>
      </c>
      <c r="AI26" s="125">
        <v>0</v>
      </c>
      <c r="AJ26" s="8">
        <v>0</v>
      </c>
      <c r="AK26" s="125">
        <v>0</v>
      </c>
      <c r="AL26" s="95">
        <v>0</v>
      </c>
      <c r="AM26" s="8">
        <v>0</v>
      </c>
      <c r="AN26" s="6">
        <f t="shared" si="16"/>
        <v>3</v>
      </c>
      <c r="AO26" s="6">
        <f t="shared" si="17"/>
        <v>3</v>
      </c>
      <c r="AP26" s="6">
        <f t="shared" si="18"/>
        <v>6</v>
      </c>
      <c r="AR26" s="129" t="s">
        <v>41</v>
      </c>
      <c r="AS26" s="125">
        <v>2</v>
      </c>
      <c r="AT26" s="95">
        <v>0</v>
      </c>
      <c r="AU26" s="4">
        <f t="shared" si="19"/>
        <v>2</v>
      </c>
      <c r="AV26" s="125">
        <v>0</v>
      </c>
      <c r="AW26" s="95">
        <v>0</v>
      </c>
      <c r="AX26" s="8">
        <v>0</v>
      </c>
      <c r="AY26" s="86">
        <v>0</v>
      </c>
      <c r="AZ26" s="38">
        <v>0</v>
      </c>
      <c r="BA26" s="8">
        <v>0</v>
      </c>
      <c r="BB26" s="6">
        <f t="shared" si="20"/>
        <v>2</v>
      </c>
      <c r="BC26" s="6">
        <f t="shared" si="35"/>
        <v>0</v>
      </c>
      <c r="BD26" s="6">
        <f t="shared" si="36"/>
        <v>2</v>
      </c>
      <c r="BF26" s="30" t="s">
        <v>41</v>
      </c>
      <c r="BG26" s="86">
        <v>2</v>
      </c>
      <c r="BH26" s="38">
        <v>1</v>
      </c>
      <c r="BI26" s="4">
        <f t="shared" si="21"/>
        <v>3</v>
      </c>
      <c r="BJ26" s="127">
        <v>0</v>
      </c>
      <c r="BK26" s="124">
        <v>0</v>
      </c>
      <c r="BL26" s="29">
        <v>0</v>
      </c>
      <c r="BM26" s="125">
        <v>0</v>
      </c>
      <c r="BN26" s="95">
        <v>0</v>
      </c>
      <c r="BO26" s="5">
        <v>0</v>
      </c>
      <c r="BP26" s="6">
        <f t="shared" si="22"/>
        <v>2</v>
      </c>
      <c r="BQ26" s="6">
        <f t="shared" si="23"/>
        <v>1</v>
      </c>
      <c r="BR26" s="6">
        <f t="shared" si="24"/>
        <v>3</v>
      </c>
      <c r="BT26" s="30" t="s">
        <v>41</v>
      </c>
      <c r="BU26" s="86">
        <v>0</v>
      </c>
      <c r="BV26" s="38">
        <v>0</v>
      </c>
      <c r="BW26" s="4">
        <f t="shared" si="25"/>
        <v>0</v>
      </c>
      <c r="BX26" s="80">
        <v>0</v>
      </c>
      <c r="BY26" s="127">
        <v>0</v>
      </c>
      <c r="BZ26" s="29">
        <v>0</v>
      </c>
      <c r="CA26" s="127">
        <v>0</v>
      </c>
      <c r="CB26" s="124">
        <v>0</v>
      </c>
      <c r="CC26" s="5">
        <v>0</v>
      </c>
      <c r="CD26" s="6">
        <f t="shared" si="26"/>
        <v>0</v>
      </c>
      <c r="CE26" s="6">
        <f t="shared" si="27"/>
        <v>0</v>
      </c>
      <c r="CF26" s="6">
        <f t="shared" si="28"/>
        <v>0</v>
      </c>
      <c r="CH26" s="30" t="s">
        <v>41</v>
      </c>
      <c r="CI26" s="86">
        <v>0</v>
      </c>
      <c r="CJ26" s="38">
        <v>0</v>
      </c>
      <c r="CK26" s="4">
        <f t="shared" si="29"/>
        <v>0</v>
      </c>
      <c r="CL26" s="127">
        <v>0</v>
      </c>
      <c r="CM26" s="124">
        <v>0</v>
      </c>
      <c r="CN26" s="29">
        <v>0</v>
      </c>
      <c r="CO26" s="125">
        <v>0</v>
      </c>
      <c r="CP26" s="95">
        <v>0</v>
      </c>
      <c r="CQ26" s="5">
        <v>0</v>
      </c>
      <c r="CR26" s="6">
        <f t="shared" si="30"/>
        <v>0</v>
      </c>
      <c r="CS26" s="6">
        <f t="shared" si="31"/>
        <v>0</v>
      </c>
      <c r="CT26" s="6">
        <f t="shared" si="32"/>
        <v>0</v>
      </c>
    </row>
    <row r="27" spans="2:98" ht="21.75" thickBot="1" x14ac:dyDescent="0.25">
      <c r="B27" s="195" t="s">
        <v>42</v>
      </c>
      <c r="C27" s="76">
        <f t="shared" si="7"/>
        <v>5</v>
      </c>
      <c r="D27" s="76">
        <f t="shared" si="8"/>
        <v>8</v>
      </c>
      <c r="E27" s="77">
        <f t="shared" si="9"/>
        <v>13</v>
      </c>
      <c r="F27" s="76">
        <v>0</v>
      </c>
      <c r="G27" s="76">
        <v>0</v>
      </c>
      <c r="H27" s="77">
        <v>0</v>
      </c>
      <c r="I27" s="76">
        <v>0</v>
      </c>
      <c r="J27" s="76">
        <v>0</v>
      </c>
      <c r="K27" s="77">
        <v>0</v>
      </c>
      <c r="L27" s="77">
        <f t="shared" si="10"/>
        <v>5</v>
      </c>
      <c r="M27" s="77">
        <f t="shared" si="11"/>
        <v>8</v>
      </c>
      <c r="N27" s="77">
        <f t="shared" si="12"/>
        <v>13</v>
      </c>
      <c r="P27" s="194" t="s">
        <v>42</v>
      </c>
      <c r="Q27" s="92">
        <v>2</v>
      </c>
      <c r="R27" s="91">
        <v>1</v>
      </c>
      <c r="S27" s="4">
        <f t="shared" si="13"/>
        <v>3</v>
      </c>
      <c r="T27" s="95">
        <v>0</v>
      </c>
      <c r="U27" s="95">
        <v>0</v>
      </c>
      <c r="V27" s="19">
        <v>0</v>
      </c>
      <c r="W27" s="95">
        <v>0</v>
      </c>
      <c r="X27" s="95">
        <v>0</v>
      </c>
      <c r="Y27" s="19">
        <v>0</v>
      </c>
      <c r="Z27" s="6">
        <f t="shared" si="14"/>
        <v>2</v>
      </c>
      <c r="AA27" s="6">
        <f t="shared" si="33"/>
        <v>1</v>
      </c>
      <c r="AB27" s="6">
        <f t="shared" si="34"/>
        <v>3</v>
      </c>
      <c r="AD27" s="194" t="s">
        <v>42</v>
      </c>
      <c r="AE27" s="34">
        <v>2</v>
      </c>
      <c r="AF27" s="34">
        <v>5</v>
      </c>
      <c r="AG27" s="4">
        <f t="shared" si="15"/>
        <v>7</v>
      </c>
      <c r="AH27" s="125">
        <v>0</v>
      </c>
      <c r="AI27" s="125">
        <v>0</v>
      </c>
      <c r="AJ27" s="130">
        <v>0</v>
      </c>
      <c r="AK27" s="125">
        <v>0</v>
      </c>
      <c r="AL27" s="95">
        <v>0</v>
      </c>
      <c r="AM27" s="19">
        <v>0</v>
      </c>
      <c r="AN27" s="6">
        <f t="shared" si="16"/>
        <v>2</v>
      </c>
      <c r="AO27" s="6">
        <f t="shared" si="17"/>
        <v>5</v>
      </c>
      <c r="AP27" s="6">
        <f t="shared" si="18"/>
        <v>7</v>
      </c>
      <c r="AR27" s="194" t="s">
        <v>42</v>
      </c>
      <c r="AS27" s="125">
        <v>0</v>
      </c>
      <c r="AT27" s="95">
        <v>1</v>
      </c>
      <c r="AU27" s="4">
        <f t="shared" si="19"/>
        <v>1</v>
      </c>
      <c r="AV27" s="125">
        <v>0</v>
      </c>
      <c r="AW27" s="95">
        <v>0</v>
      </c>
      <c r="AX27" s="19">
        <v>0</v>
      </c>
      <c r="AY27" s="92">
        <v>0</v>
      </c>
      <c r="AZ27" s="91">
        <v>0</v>
      </c>
      <c r="BA27" s="19">
        <v>0</v>
      </c>
      <c r="BB27" s="6">
        <f t="shared" si="20"/>
        <v>0</v>
      </c>
      <c r="BC27" s="6">
        <f t="shared" si="35"/>
        <v>1</v>
      </c>
      <c r="BD27" s="6">
        <f t="shared" si="36"/>
        <v>1</v>
      </c>
      <c r="BF27" s="195" t="s">
        <v>42</v>
      </c>
      <c r="BG27" s="92">
        <v>0</v>
      </c>
      <c r="BH27" s="91">
        <v>0</v>
      </c>
      <c r="BI27" s="4">
        <f t="shared" si="21"/>
        <v>0</v>
      </c>
      <c r="BJ27" s="127">
        <v>0</v>
      </c>
      <c r="BK27" s="124">
        <v>0</v>
      </c>
      <c r="BL27" s="29">
        <v>0</v>
      </c>
      <c r="BM27" s="125">
        <v>0</v>
      </c>
      <c r="BN27" s="95">
        <v>0</v>
      </c>
      <c r="BO27" s="5">
        <v>0</v>
      </c>
      <c r="BP27" s="6">
        <f t="shared" si="22"/>
        <v>0</v>
      </c>
      <c r="BQ27" s="6">
        <f t="shared" si="23"/>
        <v>0</v>
      </c>
      <c r="BR27" s="6">
        <f t="shared" si="24"/>
        <v>0</v>
      </c>
      <c r="BT27" s="195" t="s">
        <v>42</v>
      </c>
      <c r="BU27" s="92">
        <v>1</v>
      </c>
      <c r="BV27" s="91">
        <v>1</v>
      </c>
      <c r="BW27" s="4">
        <f t="shared" si="25"/>
        <v>2</v>
      </c>
      <c r="BX27" s="80">
        <v>0</v>
      </c>
      <c r="BY27" s="127">
        <v>0</v>
      </c>
      <c r="BZ27" s="29">
        <v>0</v>
      </c>
      <c r="CA27" s="127">
        <v>0</v>
      </c>
      <c r="CB27" s="124">
        <v>0</v>
      </c>
      <c r="CC27" s="5">
        <v>0</v>
      </c>
      <c r="CD27" s="6">
        <f t="shared" si="26"/>
        <v>1</v>
      </c>
      <c r="CE27" s="6">
        <f t="shared" si="27"/>
        <v>1</v>
      </c>
      <c r="CF27" s="6">
        <f t="shared" si="28"/>
        <v>2</v>
      </c>
      <c r="CH27" s="195" t="s">
        <v>42</v>
      </c>
      <c r="CI27" s="92">
        <v>0</v>
      </c>
      <c r="CJ27" s="91">
        <v>0</v>
      </c>
      <c r="CK27" s="4">
        <f t="shared" si="29"/>
        <v>0</v>
      </c>
      <c r="CL27" s="127">
        <v>0</v>
      </c>
      <c r="CM27" s="124">
        <v>0</v>
      </c>
      <c r="CN27" s="29">
        <v>0</v>
      </c>
      <c r="CO27" s="125">
        <v>0</v>
      </c>
      <c r="CP27" s="95">
        <v>0</v>
      </c>
      <c r="CQ27" s="5">
        <v>0</v>
      </c>
      <c r="CR27" s="6">
        <f t="shared" si="30"/>
        <v>0</v>
      </c>
      <c r="CS27" s="6">
        <f t="shared" si="31"/>
        <v>0</v>
      </c>
      <c r="CT27" s="6">
        <f t="shared" si="32"/>
        <v>0</v>
      </c>
    </row>
    <row r="28" spans="2:98" ht="21.75" thickBot="1" x14ac:dyDescent="0.25">
      <c r="B28" s="16" t="s">
        <v>11</v>
      </c>
      <c r="C28" s="77">
        <f>SUM(C6:C27)</f>
        <v>2454</v>
      </c>
      <c r="D28" s="77">
        <f>SUM(D6:D27)</f>
        <v>2422</v>
      </c>
      <c r="E28" s="77">
        <f>D28+C28</f>
        <v>4876</v>
      </c>
      <c r="F28" s="76">
        <v>0</v>
      </c>
      <c r="G28" s="76">
        <v>0</v>
      </c>
      <c r="H28" s="77">
        <v>0</v>
      </c>
      <c r="I28" s="76">
        <v>0</v>
      </c>
      <c r="J28" s="76">
        <v>0</v>
      </c>
      <c r="K28" s="77">
        <v>0</v>
      </c>
      <c r="L28" s="77">
        <f t="shared" si="10"/>
        <v>2454</v>
      </c>
      <c r="M28" s="77">
        <f t="shared" si="11"/>
        <v>2422</v>
      </c>
      <c r="N28" s="77">
        <f t="shared" si="12"/>
        <v>4876</v>
      </c>
      <c r="P28" s="110" t="s">
        <v>11</v>
      </c>
      <c r="Q28" s="131">
        <f>SUM(Q6:Q27)</f>
        <v>526</v>
      </c>
      <c r="R28" s="10">
        <f t="shared" ref="R28:X28" si="37">SUM(R6:R27)</f>
        <v>576</v>
      </c>
      <c r="S28" s="11">
        <f>SUM(S6:S27)</f>
        <v>1102</v>
      </c>
      <c r="T28" s="12">
        <f t="shared" si="37"/>
        <v>0</v>
      </c>
      <c r="U28" s="10">
        <f t="shared" si="37"/>
        <v>0</v>
      </c>
      <c r="V28" s="11">
        <f t="shared" si="37"/>
        <v>0</v>
      </c>
      <c r="W28" s="131">
        <f>SUM(W6:W27)</f>
        <v>0</v>
      </c>
      <c r="X28" s="10">
        <f t="shared" si="37"/>
        <v>0</v>
      </c>
      <c r="Y28" s="11">
        <f>SUM(Y6:Y27)</f>
        <v>0</v>
      </c>
      <c r="Z28" s="6">
        <f t="shared" si="14"/>
        <v>526</v>
      </c>
      <c r="AA28" s="6">
        <f t="shared" si="33"/>
        <v>576</v>
      </c>
      <c r="AB28" s="6">
        <f t="shared" si="34"/>
        <v>1102</v>
      </c>
      <c r="AD28" s="110" t="s">
        <v>11</v>
      </c>
      <c r="AE28" s="131">
        <f>SUM(AE6:AE27)</f>
        <v>874</v>
      </c>
      <c r="AF28" s="131">
        <f>SUM(AF6:AF27)</f>
        <v>857</v>
      </c>
      <c r="AG28" s="4">
        <f t="shared" si="15"/>
        <v>1731</v>
      </c>
      <c r="AH28" s="12">
        <v>0</v>
      </c>
      <c r="AI28" s="10">
        <v>0</v>
      </c>
      <c r="AJ28" s="24">
        <v>0</v>
      </c>
      <c r="AK28" s="12">
        <v>0</v>
      </c>
      <c r="AL28" s="10">
        <v>0</v>
      </c>
      <c r="AM28" s="11">
        <v>0</v>
      </c>
      <c r="AN28" s="6">
        <f t="shared" si="16"/>
        <v>874</v>
      </c>
      <c r="AO28" s="6">
        <f t="shared" si="17"/>
        <v>857</v>
      </c>
      <c r="AP28" s="6">
        <f t="shared" si="18"/>
        <v>1731</v>
      </c>
      <c r="AR28" s="110" t="s">
        <v>11</v>
      </c>
      <c r="AS28" s="131">
        <f>SUM(AS6:AS27)</f>
        <v>395</v>
      </c>
      <c r="AT28" s="131">
        <f>SUM(AT6:AT27)</f>
        <v>385</v>
      </c>
      <c r="AU28" s="4">
        <f t="shared" si="19"/>
        <v>780</v>
      </c>
      <c r="AV28" s="12">
        <v>0</v>
      </c>
      <c r="AW28" s="10">
        <v>0</v>
      </c>
      <c r="AX28" s="11">
        <v>0</v>
      </c>
      <c r="AY28" s="131">
        <v>0</v>
      </c>
      <c r="AZ28" s="10">
        <v>0</v>
      </c>
      <c r="BA28" s="11">
        <v>0</v>
      </c>
      <c r="BB28" s="6">
        <f t="shared" si="20"/>
        <v>395</v>
      </c>
      <c r="BC28" s="6">
        <f t="shared" si="35"/>
        <v>385</v>
      </c>
      <c r="BD28" s="6">
        <f t="shared" si="36"/>
        <v>780</v>
      </c>
      <c r="BF28" s="16" t="s">
        <v>11</v>
      </c>
      <c r="BG28" s="12">
        <f>SUM(BG6:BG27)</f>
        <v>246</v>
      </c>
      <c r="BH28" s="12">
        <f>SUM(BH6:BH27)</f>
        <v>216</v>
      </c>
      <c r="BI28" s="4">
        <f t="shared" si="21"/>
        <v>462</v>
      </c>
      <c r="BJ28" s="127">
        <v>0</v>
      </c>
      <c r="BK28" s="124">
        <v>0</v>
      </c>
      <c r="BL28" s="29">
        <v>0</v>
      </c>
      <c r="BM28" s="125">
        <v>0</v>
      </c>
      <c r="BN28" s="95">
        <v>0</v>
      </c>
      <c r="BO28" s="5">
        <v>0</v>
      </c>
      <c r="BP28" s="6">
        <f t="shared" si="22"/>
        <v>246</v>
      </c>
      <c r="BQ28" s="6">
        <f t="shared" si="23"/>
        <v>216</v>
      </c>
      <c r="BR28" s="6">
        <f t="shared" si="24"/>
        <v>462</v>
      </c>
      <c r="BT28" s="16" t="s">
        <v>11</v>
      </c>
      <c r="BU28" s="12">
        <f>SUM(BU6:BU27)</f>
        <v>399</v>
      </c>
      <c r="BV28" s="12">
        <f>SUM(BV6:BV27)</f>
        <v>374</v>
      </c>
      <c r="BW28" s="4">
        <f t="shared" si="25"/>
        <v>773</v>
      </c>
      <c r="BX28" s="80">
        <v>0</v>
      </c>
      <c r="BY28" s="127">
        <v>0</v>
      </c>
      <c r="BZ28" s="29">
        <v>0</v>
      </c>
      <c r="CA28" s="127">
        <v>0</v>
      </c>
      <c r="CB28" s="124">
        <v>0</v>
      </c>
      <c r="CC28" s="5">
        <v>0</v>
      </c>
      <c r="CD28" s="6">
        <f t="shared" si="26"/>
        <v>399</v>
      </c>
      <c r="CE28" s="6">
        <f t="shared" si="27"/>
        <v>374</v>
      </c>
      <c r="CF28" s="6">
        <f t="shared" si="28"/>
        <v>773</v>
      </c>
      <c r="CH28" s="16" t="s">
        <v>11</v>
      </c>
      <c r="CI28" s="12">
        <f>SUM(CI6:CI27)</f>
        <v>14</v>
      </c>
      <c r="CJ28" s="12">
        <f>SUM(CJ6:CJ27)</f>
        <v>14</v>
      </c>
      <c r="CK28" s="4">
        <f t="shared" si="29"/>
        <v>28</v>
      </c>
      <c r="CL28" s="127">
        <v>0</v>
      </c>
      <c r="CM28" s="124">
        <v>0</v>
      </c>
      <c r="CN28" s="29">
        <v>0</v>
      </c>
      <c r="CO28" s="125">
        <v>0</v>
      </c>
      <c r="CP28" s="95">
        <v>0</v>
      </c>
      <c r="CQ28" s="5">
        <v>0</v>
      </c>
      <c r="CR28" s="6">
        <f t="shared" si="30"/>
        <v>14</v>
      </c>
      <c r="CS28" s="6">
        <f t="shared" si="31"/>
        <v>14</v>
      </c>
      <c r="CT28" s="6">
        <f t="shared" si="32"/>
        <v>28</v>
      </c>
    </row>
    <row r="32" spans="2:98" ht="21" x14ac:dyDescent="0.2">
      <c r="C32" s="132"/>
      <c r="D32" s="132"/>
    </row>
    <row r="33" spans="3:4" ht="21" x14ac:dyDescent="0.2">
      <c r="C33" s="132"/>
      <c r="D33" s="132"/>
    </row>
    <row r="34" spans="3:4" ht="21" x14ac:dyDescent="0.2">
      <c r="C34" s="132"/>
      <c r="D34" s="132"/>
    </row>
    <row r="35" spans="3:4" ht="21" x14ac:dyDescent="0.2">
      <c r="C35" s="132"/>
      <c r="D35" s="132"/>
    </row>
    <row r="36" spans="3:4" ht="21" x14ac:dyDescent="0.2">
      <c r="C36" s="132"/>
      <c r="D36" s="132"/>
    </row>
    <row r="37" spans="3:4" ht="21" x14ac:dyDescent="0.2">
      <c r="C37" s="132"/>
      <c r="D37" s="132"/>
    </row>
    <row r="38" spans="3:4" ht="21" x14ac:dyDescent="0.2">
      <c r="C38" s="132"/>
      <c r="D38" s="132"/>
    </row>
    <row r="39" spans="3:4" ht="21" x14ac:dyDescent="0.2">
      <c r="C39" s="132"/>
      <c r="D39" s="132"/>
    </row>
    <row r="40" spans="3:4" ht="21" x14ac:dyDescent="0.2">
      <c r="C40" s="132"/>
      <c r="D40" s="132"/>
    </row>
    <row r="41" spans="3:4" ht="21" x14ac:dyDescent="0.2">
      <c r="C41" s="132"/>
      <c r="D41" s="132"/>
    </row>
    <row r="42" spans="3:4" ht="21" x14ac:dyDescent="0.2">
      <c r="C42" s="132"/>
      <c r="D42" s="132"/>
    </row>
    <row r="43" spans="3:4" ht="21" x14ac:dyDescent="0.2">
      <c r="C43" s="132"/>
      <c r="D43" s="132"/>
    </row>
    <row r="44" spans="3:4" ht="21" x14ac:dyDescent="0.2">
      <c r="C44" s="132"/>
      <c r="D44" s="132"/>
    </row>
    <row r="45" spans="3:4" ht="21" x14ac:dyDescent="0.2">
      <c r="C45" s="132"/>
      <c r="D45" s="132"/>
    </row>
    <row r="46" spans="3:4" ht="21" x14ac:dyDescent="0.2">
      <c r="C46" s="132"/>
      <c r="D46" s="132"/>
    </row>
    <row r="47" spans="3:4" ht="21" x14ac:dyDescent="0.2">
      <c r="C47" s="132"/>
      <c r="D47" s="132"/>
    </row>
    <row r="48" spans="3:4" ht="21" x14ac:dyDescent="0.2">
      <c r="C48" s="132"/>
      <c r="D48" s="132"/>
    </row>
    <row r="49" spans="3:4" ht="21" x14ac:dyDescent="0.2">
      <c r="C49" s="132"/>
      <c r="D49" s="132"/>
    </row>
    <row r="50" spans="3:4" ht="21" x14ac:dyDescent="0.2">
      <c r="C50" s="132"/>
      <c r="D50" s="132"/>
    </row>
    <row r="51" spans="3:4" ht="21" x14ac:dyDescent="0.2">
      <c r="C51" s="132"/>
      <c r="D51" s="132"/>
    </row>
    <row r="52" spans="3:4" ht="21" x14ac:dyDescent="0.2">
      <c r="C52" s="132"/>
      <c r="D52" s="132"/>
    </row>
    <row r="53" spans="3:4" ht="21" x14ac:dyDescent="0.2">
      <c r="C53" s="132"/>
      <c r="D53" s="132"/>
    </row>
  </sheetData>
  <mergeCells count="84">
    <mergeCell ref="CS4:CS5"/>
    <mergeCell ref="CT4:CT5"/>
    <mergeCell ref="CR4:CR5"/>
    <mergeCell ref="CC4:CC5"/>
    <mergeCell ref="CD4:CD5"/>
    <mergeCell ref="CE4:CE5"/>
    <mergeCell ref="CF4:CF5"/>
    <mergeCell ref="CH4:CH5"/>
    <mergeCell ref="CI4:CJ4"/>
    <mergeCell ref="CK4:CK5"/>
    <mergeCell ref="CL4:CM4"/>
    <mergeCell ref="CN4:CN5"/>
    <mergeCell ref="CO4:CP4"/>
    <mergeCell ref="CQ4:CQ5"/>
    <mergeCell ref="CA4:CB4"/>
    <mergeCell ref="BL4:BL5"/>
    <mergeCell ref="BM4:BN4"/>
    <mergeCell ref="BO4:BO5"/>
    <mergeCell ref="BP4:BP5"/>
    <mergeCell ref="BQ4:BQ5"/>
    <mergeCell ref="BR4:BR5"/>
    <mergeCell ref="BT4:BT5"/>
    <mergeCell ref="BU4:BV4"/>
    <mergeCell ref="BW4:BW5"/>
    <mergeCell ref="BX4:BY4"/>
    <mergeCell ref="BZ4:BZ5"/>
    <mergeCell ref="BJ4:BK4"/>
    <mergeCell ref="AU4:AU5"/>
    <mergeCell ref="AV4:AW4"/>
    <mergeCell ref="AX4:AX5"/>
    <mergeCell ref="AY4:AZ4"/>
    <mergeCell ref="BA4:BA5"/>
    <mergeCell ref="BB4:BB5"/>
    <mergeCell ref="BC4:BC5"/>
    <mergeCell ref="BD4:BD5"/>
    <mergeCell ref="BF4:BF5"/>
    <mergeCell ref="BG4:BH4"/>
    <mergeCell ref="BI4:BI5"/>
    <mergeCell ref="AS4:AT4"/>
    <mergeCell ref="AD4:AD5"/>
    <mergeCell ref="AE4:AF4"/>
    <mergeCell ref="AG4:AG5"/>
    <mergeCell ref="AH4:AI4"/>
    <mergeCell ref="AJ4:AJ5"/>
    <mergeCell ref="AK4:AL4"/>
    <mergeCell ref="AM4:AM5"/>
    <mergeCell ref="AN4:AN5"/>
    <mergeCell ref="AO4:AO5"/>
    <mergeCell ref="AP4:AP5"/>
    <mergeCell ref="AR4:AR5"/>
    <mergeCell ref="AA4:AA5"/>
    <mergeCell ref="AB4:AB5"/>
    <mergeCell ref="M4:M5"/>
    <mergeCell ref="N4:N5"/>
    <mergeCell ref="P4:P5"/>
    <mergeCell ref="Q4:R4"/>
    <mergeCell ref="S4:S5"/>
    <mergeCell ref="T4:U4"/>
    <mergeCell ref="CH3:CT3"/>
    <mergeCell ref="CH2:CT2"/>
    <mergeCell ref="B2:N2"/>
    <mergeCell ref="P2:AB2"/>
    <mergeCell ref="B4:B5"/>
    <mergeCell ref="C4:D4"/>
    <mergeCell ref="E4:E5"/>
    <mergeCell ref="F4:G4"/>
    <mergeCell ref="H4:H5"/>
    <mergeCell ref="I4:J4"/>
    <mergeCell ref="K4:K5"/>
    <mergeCell ref="L4:L5"/>
    <mergeCell ref="V4:V5"/>
    <mergeCell ref="W4:X4"/>
    <mergeCell ref="Y4:Y5"/>
    <mergeCell ref="Z4:Z5"/>
    <mergeCell ref="AR2:BD2"/>
    <mergeCell ref="AD2:AP2"/>
    <mergeCell ref="BF2:BR2"/>
    <mergeCell ref="BT2:CF2"/>
    <mergeCell ref="B3:N3"/>
    <mergeCell ref="P3:AB3"/>
    <mergeCell ref="AD3:AP3"/>
    <mergeCell ref="AR3:BD3"/>
    <mergeCell ref="BF3:BR3"/>
    <mergeCell ref="BT3:C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rightToLeft="1" topLeftCell="A10" workbookViewId="0">
      <selection activeCell="O26" sqref="O26"/>
    </sheetView>
  </sheetViews>
  <sheetFormatPr defaultRowHeight="14.25" x14ac:dyDescent="0.2"/>
  <cols>
    <col min="1" max="1" width="20.25" customWidth="1"/>
    <col min="2" max="3" width="7.25" customWidth="1"/>
    <col min="4" max="4" width="8.375" customWidth="1"/>
    <col min="5" max="9" width="7.25" customWidth="1"/>
    <col min="10" max="10" width="8.875" customWidth="1"/>
    <col min="11" max="12" width="7.25" customWidth="1"/>
    <col min="13" max="13" width="9.5" customWidth="1"/>
  </cols>
  <sheetData>
    <row r="1" spans="1:15" ht="15" thickBot="1" x14ac:dyDescent="0.25"/>
    <row r="2" spans="1:15" ht="21" x14ac:dyDescent="0.2">
      <c r="A2" s="306" t="s">
        <v>111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8"/>
    </row>
    <row r="3" spans="1:15" ht="21.75" thickBot="1" x14ac:dyDescent="0.25">
      <c r="A3" s="309" t="s">
        <v>53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1"/>
    </row>
    <row r="4" spans="1:15" ht="21" x14ac:dyDescent="0.2">
      <c r="A4" s="312" t="s">
        <v>14</v>
      </c>
      <c r="B4" s="306" t="s">
        <v>18</v>
      </c>
      <c r="C4" s="307"/>
      <c r="D4" s="351" t="s">
        <v>43</v>
      </c>
      <c r="E4" s="316" t="s">
        <v>19</v>
      </c>
      <c r="F4" s="307"/>
      <c r="G4" s="351" t="s">
        <v>44</v>
      </c>
      <c r="H4" s="312" t="s">
        <v>20</v>
      </c>
      <c r="I4" s="316"/>
      <c r="J4" s="351" t="s">
        <v>45</v>
      </c>
      <c r="K4" s="306" t="s">
        <v>6</v>
      </c>
      <c r="L4" s="307" t="s">
        <v>7</v>
      </c>
      <c r="M4" s="308" t="s">
        <v>8</v>
      </c>
    </row>
    <row r="5" spans="1:15" ht="21.75" thickBot="1" x14ac:dyDescent="0.25">
      <c r="A5" s="313"/>
      <c r="B5" s="15" t="s">
        <v>9</v>
      </c>
      <c r="C5" s="14" t="s">
        <v>10</v>
      </c>
      <c r="D5" s="352"/>
      <c r="E5" s="13" t="s">
        <v>9</v>
      </c>
      <c r="F5" s="14" t="s">
        <v>10</v>
      </c>
      <c r="G5" s="352"/>
      <c r="H5" s="15" t="s">
        <v>9</v>
      </c>
      <c r="I5" s="14" t="s">
        <v>10</v>
      </c>
      <c r="J5" s="352"/>
      <c r="K5" s="309"/>
      <c r="L5" s="310"/>
      <c r="M5" s="311"/>
    </row>
    <row r="6" spans="1:15" ht="21.75" thickBot="1" x14ac:dyDescent="0.25">
      <c r="A6" s="16" t="s">
        <v>46</v>
      </c>
      <c r="B6" s="69">
        <f>'خانه بهداشت غیرضمیمه ایرانی'!C29</f>
        <v>7314</v>
      </c>
      <c r="C6" s="69">
        <f>'خانه بهداشت غیرضمیمه ایرانی'!D29</f>
        <v>6860</v>
      </c>
      <c r="D6" s="74">
        <f>B6+C6</f>
        <v>14174</v>
      </c>
      <c r="E6" s="69">
        <f>'خانه بهداشت غیرضمیمه ایرانی'!F29</f>
        <v>430</v>
      </c>
      <c r="F6" s="69">
        <f>'خانه بهداشت غیرضمیمه ایرانی'!G29</f>
        <v>384</v>
      </c>
      <c r="G6" s="74">
        <f>E6+F6</f>
        <v>814</v>
      </c>
      <c r="H6" s="69">
        <v>0</v>
      </c>
      <c r="I6" s="72">
        <v>0</v>
      </c>
      <c r="J6" s="71">
        <v>0</v>
      </c>
      <c r="K6" s="71">
        <f>B6+E6</f>
        <v>7744</v>
      </c>
      <c r="L6" s="71">
        <f t="shared" ref="L6:M7" si="0">C6+F6</f>
        <v>7244</v>
      </c>
      <c r="M6" s="71">
        <f t="shared" si="0"/>
        <v>14988</v>
      </c>
    </row>
    <row r="7" spans="1:15" ht="21.75" thickBot="1" x14ac:dyDescent="0.25">
      <c r="A7" s="16" t="s">
        <v>16</v>
      </c>
      <c r="B7" s="70">
        <f>'خانه بهداشت غیرضمیمه غیر ایرانی'!C29</f>
        <v>301</v>
      </c>
      <c r="C7" s="70">
        <f>'خانه بهداشت غیرضمیمه غیر ایرانی'!D29</f>
        <v>280</v>
      </c>
      <c r="D7" s="74">
        <f>B7+C7</f>
        <v>581</v>
      </c>
      <c r="E7" s="70">
        <f>'خانه بهداشت غیرضمیمه غیر ایرانی'!F29</f>
        <v>14</v>
      </c>
      <c r="F7" s="70">
        <f>'خانه بهداشت غیرضمیمه غیر ایرانی'!G29</f>
        <v>13</v>
      </c>
      <c r="G7" s="74">
        <f t="shared" ref="G7:G8" si="1">E7+F7</f>
        <v>27</v>
      </c>
      <c r="H7" s="70">
        <v>0</v>
      </c>
      <c r="I7" s="73">
        <v>0</v>
      </c>
      <c r="J7" s="71">
        <v>0</v>
      </c>
      <c r="K7" s="71">
        <f>B7+E7</f>
        <v>315</v>
      </c>
      <c r="L7" s="71">
        <f t="shared" si="0"/>
        <v>293</v>
      </c>
      <c r="M7" s="71">
        <f t="shared" si="0"/>
        <v>608</v>
      </c>
    </row>
    <row r="8" spans="1:15" ht="21.75" thickBot="1" x14ac:dyDescent="0.25">
      <c r="A8" s="16" t="s">
        <v>12</v>
      </c>
      <c r="B8" s="37">
        <f>B7+B6</f>
        <v>7615</v>
      </c>
      <c r="C8" s="37">
        <f>C7+C6</f>
        <v>7140</v>
      </c>
      <c r="D8" s="74">
        <f>B8+C8</f>
        <v>14755</v>
      </c>
      <c r="E8" s="198">
        <f>E7+E6</f>
        <v>444</v>
      </c>
      <c r="F8" s="198">
        <f>F7+F6</f>
        <v>397</v>
      </c>
      <c r="G8" s="74">
        <f t="shared" si="1"/>
        <v>841</v>
      </c>
      <c r="H8" s="37">
        <f>H7+H6</f>
        <v>0</v>
      </c>
      <c r="I8" s="37">
        <f>I7+I6</f>
        <v>0</v>
      </c>
      <c r="J8" s="71">
        <f>I8+H8</f>
        <v>0</v>
      </c>
      <c r="K8" s="71">
        <f>B8+E8+H8</f>
        <v>8059</v>
      </c>
      <c r="L8" s="71">
        <f t="shared" ref="L8:M8" si="2">C8+F8+I8</f>
        <v>7537</v>
      </c>
      <c r="M8" s="71">
        <f t="shared" si="2"/>
        <v>15596</v>
      </c>
    </row>
    <row r="9" spans="1:15" ht="15" thickBot="1" x14ac:dyDescent="0.25">
      <c r="D9" s="20"/>
      <c r="O9" s="20"/>
    </row>
    <row r="10" spans="1:15" ht="21" x14ac:dyDescent="0.2">
      <c r="A10" s="306" t="s">
        <v>111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8"/>
    </row>
    <row r="11" spans="1:15" ht="21.75" thickBot="1" x14ac:dyDescent="0.25">
      <c r="A11" s="309" t="s">
        <v>54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1"/>
    </row>
    <row r="12" spans="1:15" ht="21" x14ac:dyDescent="0.2">
      <c r="A12" s="312" t="s">
        <v>14</v>
      </c>
      <c r="B12" s="306" t="s">
        <v>87</v>
      </c>
      <c r="C12" s="307"/>
      <c r="D12" s="351" t="s">
        <v>1</v>
      </c>
      <c r="E12" s="316" t="s">
        <v>85</v>
      </c>
      <c r="F12" s="307"/>
      <c r="G12" s="351" t="s">
        <v>3</v>
      </c>
      <c r="H12" s="312" t="s">
        <v>86</v>
      </c>
      <c r="I12" s="316"/>
      <c r="J12" s="351" t="s">
        <v>5</v>
      </c>
      <c r="K12" s="306" t="s">
        <v>6</v>
      </c>
      <c r="L12" s="307" t="s">
        <v>7</v>
      </c>
      <c r="M12" s="308" t="s">
        <v>8</v>
      </c>
    </row>
    <row r="13" spans="1:15" ht="21.75" thickBot="1" x14ac:dyDescent="0.25">
      <c r="A13" s="313"/>
      <c r="B13" s="47" t="s">
        <v>9</v>
      </c>
      <c r="C13" s="48" t="s">
        <v>10</v>
      </c>
      <c r="D13" s="352"/>
      <c r="E13" s="13" t="s">
        <v>9</v>
      </c>
      <c r="F13" s="48" t="s">
        <v>10</v>
      </c>
      <c r="G13" s="352"/>
      <c r="H13" s="47" t="s">
        <v>9</v>
      </c>
      <c r="I13" s="48" t="s">
        <v>10</v>
      </c>
      <c r="J13" s="352"/>
      <c r="K13" s="309"/>
      <c r="L13" s="310"/>
      <c r="M13" s="311"/>
    </row>
    <row r="14" spans="1:15" ht="21.75" thickBot="1" x14ac:dyDescent="0.25">
      <c r="A14" s="16" t="s">
        <v>46</v>
      </c>
      <c r="B14" s="68">
        <f>'جمع بندی کل شهری'!B37</f>
        <v>47583</v>
      </c>
      <c r="C14" s="68">
        <f>'جمع بندی کل شهری'!C37</f>
        <v>46086</v>
      </c>
      <c r="D14" s="65">
        <f>B14+C14</f>
        <v>93669</v>
      </c>
      <c r="E14" s="66">
        <f>'جمع بندی کل شهری'!E37</f>
        <v>0</v>
      </c>
      <c r="F14" s="64">
        <v>0</v>
      </c>
      <c r="G14" s="67">
        <v>0</v>
      </c>
      <c r="H14" s="68">
        <f>'جمع بندی کل شهری'!H37</f>
        <v>714</v>
      </c>
      <c r="I14" s="68">
        <f>'جمع بندی کل شهری'!I37</f>
        <v>666</v>
      </c>
      <c r="J14" s="11">
        <f>H14+I14</f>
        <v>1380</v>
      </c>
      <c r="K14" s="25">
        <f>H14+B14+E14</f>
        <v>48297</v>
      </c>
      <c r="L14" s="25">
        <f t="shared" ref="L14:M15" si="3">I14+C14+F14</f>
        <v>46752</v>
      </c>
      <c r="M14" s="25">
        <f t="shared" si="3"/>
        <v>95049</v>
      </c>
    </row>
    <row r="15" spans="1:15" ht="21.75" thickBot="1" x14ac:dyDescent="0.25">
      <c r="A15" s="16" t="s">
        <v>16</v>
      </c>
      <c r="B15" s="68">
        <f>'جمع بندی کل شهری'!B38</f>
        <v>5437</v>
      </c>
      <c r="C15" s="68">
        <f>'جمع بندی کل شهری'!C38</f>
        <v>5255</v>
      </c>
      <c r="D15" s="65">
        <f t="shared" ref="D15:D16" si="4">B15+C15</f>
        <v>10692</v>
      </c>
      <c r="E15" s="66">
        <v>0</v>
      </c>
      <c r="F15" s="64">
        <v>0</v>
      </c>
      <c r="G15" s="67">
        <v>0</v>
      </c>
      <c r="H15" s="68">
        <f>'جمع بندی کل شهری'!H38</f>
        <v>1077</v>
      </c>
      <c r="I15" s="68">
        <f>'جمع بندی کل شهری'!I38</f>
        <v>992</v>
      </c>
      <c r="J15" s="11">
        <f>H15+I15</f>
        <v>2069</v>
      </c>
      <c r="K15" s="25">
        <f>H15+B15+E15</f>
        <v>6514</v>
      </c>
      <c r="L15" s="25">
        <f t="shared" si="3"/>
        <v>6247</v>
      </c>
      <c r="M15" s="25">
        <f t="shared" si="3"/>
        <v>12761</v>
      </c>
    </row>
    <row r="16" spans="1:15" ht="21.75" thickBot="1" x14ac:dyDescent="0.25">
      <c r="A16" s="16" t="s">
        <v>12</v>
      </c>
      <c r="B16" s="12">
        <f>B15+B14</f>
        <v>53020</v>
      </c>
      <c r="C16" s="12">
        <f>C15+C14</f>
        <v>51341</v>
      </c>
      <c r="D16" s="65">
        <f t="shared" si="4"/>
        <v>104361</v>
      </c>
      <c r="E16" s="23">
        <v>0</v>
      </c>
      <c r="F16" s="10">
        <v>0</v>
      </c>
      <c r="G16" s="24">
        <v>0</v>
      </c>
      <c r="H16" s="12">
        <f>H15+H14</f>
        <v>1791</v>
      </c>
      <c r="I16" s="12">
        <f>I15+I14</f>
        <v>1658</v>
      </c>
      <c r="J16" s="11">
        <f>J15+J14</f>
        <v>3449</v>
      </c>
      <c r="K16" s="25">
        <f>B16+E16+H16</f>
        <v>54811</v>
      </c>
      <c r="L16" s="25">
        <f>C16+F16+I16</f>
        <v>52999</v>
      </c>
      <c r="M16" s="25">
        <f>D16+G16+J16</f>
        <v>107810</v>
      </c>
    </row>
    <row r="17" spans="1:13" ht="15" thickBot="1" x14ac:dyDescent="0.25"/>
    <row r="18" spans="1:13" ht="21" x14ac:dyDescent="0.2">
      <c r="A18" s="306" t="s">
        <v>111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8"/>
    </row>
    <row r="19" spans="1:13" ht="21.75" thickBot="1" x14ac:dyDescent="0.25">
      <c r="A19" s="309" t="s">
        <v>55</v>
      </c>
      <c r="B19" s="310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1"/>
    </row>
    <row r="20" spans="1:13" ht="21" x14ac:dyDescent="0.2">
      <c r="A20" s="312" t="s">
        <v>14</v>
      </c>
      <c r="B20" s="334" t="s">
        <v>105</v>
      </c>
      <c r="C20" s="335"/>
      <c r="D20" s="336" t="s">
        <v>11</v>
      </c>
      <c r="E20" s="338" t="s">
        <v>104</v>
      </c>
      <c r="F20" s="329"/>
      <c r="G20" s="339" t="s">
        <v>11</v>
      </c>
      <c r="H20" s="341" t="s">
        <v>106</v>
      </c>
      <c r="I20" s="342"/>
      <c r="J20" s="343" t="s">
        <v>11</v>
      </c>
      <c r="K20" s="345" t="s">
        <v>6</v>
      </c>
      <c r="L20" s="347" t="s">
        <v>7</v>
      </c>
      <c r="M20" s="349" t="s">
        <v>11</v>
      </c>
    </row>
    <row r="21" spans="1:13" ht="21.75" thickBot="1" x14ac:dyDescent="0.25">
      <c r="A21" s="313"/>
      <c r="B21" s="179" t="s">
        <v>9</v>
      </c>
      <c r="C21" s="180" t="s">
        <v>10</v>
      </c>
      <c r="D21" s="337"/>
      <c r="E21" s="181" t="s">
        <v>9</v>
      </c>
      <c r="F21" s="182" t="s">
        <v>10</v>
      </c>
      <c r="G21" s="340"/>
      <c r="H21" s="183" t="s">
        <v>9</v>
      </c>
      <c r="I21" s="184" t="s">
        <v>10</v>
      </c>
      <c r="J21" s="344"/>
      <c r="K21" s="346"/>
      <c r="L21" s="348"/>
      <c r="M21" s="350"/>
    </row>
    <row r="22" spans="1:13" ht="21.75" thickBot="1" x14ac:dyDescent="0.25">
      <c r="A22" s="16" t="s">
        <v>15</v>
      </c>
      <c r="B22" s="41">
        <f>B6+B14</f>
        <v>54897</v>
      </c>
      <c r="C22" s="41">
        <f t="shared" ref="C22" si="5">C6+C14</f>
        <v>52946</v>
      </c>
      <c r="D22" s="11">
        <f>D6+D14</f>
        <v>107843</v>
      </c>
      <c r="E22" s="288">
        <f>E14+E6</f>
        <v>430</v>
      </c>
      <c r="F22" s="288">
        <f t="shared" ref="F22:G22" si="6">F14+F6</f>
        <v>384</v>
      </c>
      <c r="G22" s="24">
        <f t="shared" si="6"/>
        <v>814</v>
      </c>
      <c r="H22" s="41">
        <f>H6+H14</f>
        <v>714</v>
      </c>
      <c r="I22" s="41">
        <f t="shared" ref="I22:J22" si="7">I6+I14</f>
        <v>666</v>
      </c>
      <c r="J22" s="11">
        <f t="shared" si="7"/>
        <v>1380</v>
      </c>
      <c r="K22" s="25">
        <f>H22+E22+B22</f>
        <v>56041</v>
      </c>
      <c r="L22" s="25">
        <f t="shared" ref="L22:M23" si="8">I22+F22+C22</f>
        <v>53996</v>
      </c>
      <c r="M22" s="198">
        <f>J22+G22+D22</f>
        <v>110037</v>
      </c>
    </row>
    <row r="23" spans="1:13" ht="21.75" thickBot="1" x14ac:dyDescent="0.25">
      <c r="A23" s="16" t="s">
        <v>16</v>
      </c>
      <c r="B23" s="41">
        <f>B15+B7</f>
        <v>5738</v>
      </c>
      <c r="C23" s="41">
        <f>C15+C7</f>
        <v>5535</v>
      </c>
      <c r="D23" s="24">
        <f t="shared" ref="D23" si="9">D15+D7</f>
        <v>11273</v>
      </c>
      <c r="E23" s="288">
        <f>E15+E7</f>
        <v>14</v>
      </c>
      <c r="F23" s="288">
        <f t="shared" ref="F23:G23" si="10">F15+F7</f>
        <v>13</v>
      </c>
      <c r="G23" s="24">
        <f t="shared" si="10"/>
        <v>27</v>
      </c>
      <c r="H23" s="41">
        <f>H7+H15</f>
        <v>1077</v>
      </c>
      <c r="I23" s="41">
        <f t="shared" ref="I23:J23" si="11">I7+I15</f>
        <v>992</v>
      </c>
      <c r="J23" s="11">
        <f t="shared" si="11"/>
        <v>2069</v>
      </c>
      <c r="K23" s="25">
        <f>H23+E23+B23</f>
        <v>6829</v>
      </c>
      <c r="L23" s="25">
        <f t="shared" si="8"/>
        <v>6540</v>
      </c>
      <c r="M23" s="198">
        <f t="shared" si="8"/>
        <v>13369</v>
      </c>
    </row>
    <row r="24" spans="1:13" ht="21.75" thickBot="1" x14ac:dyDescent="0.25">
      <c r="A24" s="16" t="s">
        <v>12</v>
      </c>
      <c r="B24" s="12">
        <f>B23+B22</f>
        <v>60635</v>
      </c>
      <c r="C24" s="10">
        <f t="shared" ref="C24:G24" si="12">C23+C22</f>
        <v>58481</v>
      </c>
      <c r="D24" s="11">
        <f t="shared" si="12"/>
        <v>119116</v>
      </c>
      <c r="E24" s="287">
        <f t="shared" si="12"/>
        <v>444</v>
      </c>
      <c r="F24" s="23">
        <f t="shared" si="12"/>
        <v>397</v>
      </c>
      <c r="G24" s="24">
        <f t="shared" si="12"/>
        <v>841</v>
      </c>
      <c r="H24" s="12">
        <f>H23+H22</f>
        <v>1791</v>
      </c>
      <c r="I24" s="12">
        <f>I23+I22</f>
        <v>1658</v>
      </c>
      <c r="J24" s="11">
        <f>I24+H24</f>
        <v>3449</v>
      </c>
      <c r="K24" s="25">
        <f>K23+K22</f>
        <v>62870</v>
      </c>
      <c r="L24" s="25">
        <f>L23+L22</f>
        <v>60536</v>
      </c>
      <c r="M24" s="198">
        <f>D24+G24+J24</f>
        <v>123406</v>
      </c>
    </row>
    <row r="27" spans="1:13" x14ac:dyDescent="0.2">
      <c r="D27" s="20"/>
    </row>
  </sheetData>
  <mergeCells count="36">
    <mergeCell ref="A4:A5"/>
    <mergeCell ref="B4:C4"/>
    <mergeCell ref="A18:M18"/>
    <mergeCell ref="A12:A13"/>
    <mergeCell ref="H4:I4"/>
    <mergeCell ref="G12:G13"/>
    <mergeCell ref="D4:D5"/>
    <mergeCell ref="E4:F4"/>
    <mergeCell ref="G4:G5"/>
    <mergeCell ref="A2:M2"/>
    <mergeCell ref="A3:M3"/>
    <mergeCell ref="A10:M10"/>
    <mergeCell ref="H12:I12"/>
    <mergeCell ref="J4:J5"/>
    <mergeCell ref="K4:K5"/>
    <mergeCell ref="L4:L5"/>
    <mergeCell ref="M4:M5"/>
    <mergeCell ref="J12:J13"/>
    <mergeCell ref="K12:K13"/>
    <mergeCell ref="L12:L13"/>
    <mergeCell ref="M12:M13"/>
    <mergeCell ref="A11:M11"/>
    <mergeCell ref="B12:C12"/>
    <mergeCell ref="D12:D13"/>
    <mergeCell ref="E12:F12"/>
    <mergeCell ref="A19:M19"/>
    <mergeCell ref="A20:A21"/>
    <mergeCell ref="B20:C20"/>
    <mergeCell ref="D20:D21"/>
    <mergeCell ref="E20:F20"/>
    <mergeCell ref="G20:G21"/>
    <mergeCell ref="H20:I20"/>
    <mergeCell ref="J20:J21"/>
    <mergeCell ref="K20:K21"/>
    <mergeCell ref="L20:L21"/>
    <mergeCell ref="M20:M21"/>
  </mergeCells>
  <pageMargins left="0.7" right="0.7" top="0.75" bottom="0.75" header="0.3" footer="0.3"/>
  <pageSetup paperSize="9" orientation="portrait" horizontalDpi="120" verticalDpi="12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rightToLeft="1" topLeftCell="A7" workbookViewId="0">
      <selection sqref="A1:D1"/>
    </sheetView>
  </sheetViews>
  <sheetFormatPr defaultRowHeight="14.25" x14ac:dyDescent="0.2"/>
  <cols>
    <col min="1" max="1" width="7.25" style="214" customWidth="1"/>
    <col min="2" max="2" width="17.5" style="214" customWidth="1"/>
    <col min="3" max="3" width="16.5" style="214" customWidth="1"/>
    <col min="4" max="4" width="11.25" style="214" customWidth="1"/>
    <col min="5" max="6" width="9" style="259"/>
    <col min="7" max="16384" width="9" style="214"/>
  </cols>
  <sheetData>
    <row r="1" spans="1:6" ht="23.25" thickBot="1" x14ac:dyDescent="0.25">
      <c r="A1" s="377" t="s">
        <v>182</v>
      </c>
      <c r="B1" s="378"/>
      <c r="C1" s="378"/>
      <c r="D1" s="396"/>
      <c r="E1" s="391" t="s">
        <v>65</v>
      </c>
      <c r="F1" s="391"/>
    </row>
    <row r="2" spans="1:6" ht="42.75" thickBot="1" x14ac:dyDescent="0.25">
      <c r="A2" s="97" t="s">
        <v>62</v>
      </c>
      <c r="B2" s="98" t="s">
        <v>63</v>
      </c>
      <c r="C2" s="99" t="s">
        <v>64</v>
      </c>
      <c r="D2" s="252" t="s">
        <v>65</v>
      </c>
      <c r="E2" s="267" t="s">
        <v>16</v>
      </c>
      <c r="F2" s="253" t="s">
        <v>46</v>
      </c>
    </row>
    <row r="3" spans="1:6" ht="24" customHeight="1" x14ac:dyDescent="0.2">
      <c r="A3" s="100"/>
      <c r="B3" s="138" t="s">
        <v>137</v>
      </c>
      <c r="C3" s="133"/>
      <c r="D3" s="262">
        <f>D4+D5</f>
        <v>7687</v>
      </c>
      <c r="E3" s="392"/>
      <c r="F3" s="392"/>
    </row>
    <row r="4" spans="1:6" ht="19.5" customHeight="1" x14ac:dyDescent="0.2">
      <c r="A4" s="134"/>
      <c r="B4" s="380"/>
      <c r="C4" s="135" t="s">
        <v>137</v>
      </c>
      <c r="D4" s="264">
        <f>E4+F4</f>
        <v>3372</v>
      </c>
      <c r="E4" s="264">
        <v>237</v>
      </c>
      <c r="F4" s="268">
        <v>3135</v>
      </c>
    </row>
    <row r="5" spans="1:6" ht="20.25" thickBot="1" x14ac:dyDescent="0.25">
      <c r="A5" s="136"/>
      <c r="B5" s="380"/>
      <c r="C5" s="104" t="s">
        <v>143</v>
      </c>
      <c r="D5" s="264">
        <f>E5+F5</f>
        <v>4315</v>
      </c>
      <c r="E5" s="264">
        <v>129</v>
      </c>
      <c r="F5" s="268">
        <v>4186</v>
      </c>
    </row>
    <row r="6" spans="1:6" ht="21" x14ac:dyDescent="0.2">
      <c r="A6" s="137"/>
      <c r="B6" s="138" t="s">
        <v>138</v>
      </c>
      <c r="C6" s="133"/>
      <c r="D6" s="262">
        <f>D7+D8</f>
        <v>5784</v>
      </c>
      <c r="E6" s="392"/>
      <c r="F6" s="392"/>
    </row>
    <row r="7" spans="1:6" ht="19.5" x14ac:dyDescent="0.2">
      <c r="A7" s="108"/>
      <c r="B7" s="380"/>
      <c r="C7" s="135" t="s">
        <v>138</v>
      </c>
      <c r="D7" s="263">
        <f>E7+F7</f>
        <v>3114</v>
      </c>
      <c r="E7" s="264">
        <v>362</v>
      </c>
      <c r="F7" s="268">
        <v>2752</v>
      </c>
    </row>
    <row r="8" spans="1:6" ht="20.25" thickBot="1" x14ac:dyDescent="0.25">
      <c r="A8" s="136"/>
      <c r="B8" s="380"/>
      <c r="C8" s="104" t="s">
        <v>144</v>
      </c>
      <c r="D8" s="263">
        <f>E8+F8</f>
        <v>2670</v>
      </c>
      <c r="E8" s="264">
        <v>119</v>
      </c>
      <c r="F8" s="268">
        <v>2551</v>
      </c>
    </row>
    <row r="9" spans="1:6" ht="21" x14ac:dyDescent="0.2">
      <c r="A9" s="137"/>
      <c r="B9" s="138" t="s">
        <v>139</v>
      </c>
      <c r="C9" s="133"/>
      <c r="D9" s="262">
        <f>D10+D11+D12+D13+D14</f>
        <v>11057</v>
      </c>
      <c r="E9" s="392"/>
      <c r="F9" s="392"/>
    </row>
    <row r="10" spans="1:6" s="249" customFormat="1" ht="21" x14ac:dyDescent="0.2">
      <c r="A10" s="269"/>
      <c r="B10" s="380"/>
      <c r="C10" s="135" t="s">
        <v>170</v>
      </c>
      <c r="D10" s="264">
        <f>E10+F10</f>
        <v>2200</v>
      </c>
      <c r="E10" s="264">
        <v>163</v>
      </c>
      <c r="F10" s="268">
        <v>2037</v>
      </c>
    </row>
    <row r="11" spans="1:6" s="249" customFormat="1" ht="21" x14ac:dyDescent="0.2">
      <c r="A11" s="269"/>
      <c r="B11" s="380"/>
      <c r="C11" s="135" t="s">
        <v>145</v>
      </c>
      <c r="D11" s="264">
        <f t="shared" ref="D11:D14" si="0">E11+F11</f>
        <v>4457</v>
      </c>
      <c r="E11" s="264">
        <v>409</v>
      </c>
      <c r="F11" s="268">
        <v>4048</v>
      </c>
    </row>
    <row r="12" spans="1:6" ht="19.5" x14ac:dyDescent="0.2">
      <c r="A12" s="105"/>
      <c r="B12" s="380"/>
      <c r="C12" s="135" t="s">
        <v>146</v>
      </c>
      <c r="D12" s="264">
        <f t="shared" si="0"/>
        <v>2010</v>
      </c>
      <c r="E12" s="264">
        <v>163</v>
      </c>
      <c r="F12" s="268">
        <v>1847</v>
      </c>
    </row>
    <row r="13" spans="1:6" s="249" customFormat="1" ht="19.5" x14ac:dyDescent="0.2">
      <c r="A13" s="108"/>
      <c r="B13" s="380"/>
      <c r="C13" s="135" t="s">
        <v>147</v>
      </c>
      <c r="D13" s="264">
        <f t="shared" si="0"/>
        <v>936</v>
      </c>
      <c r="E13" s="264">
        <v>513</v>
      </c>
      <c r="F13" s="268">
        <v>423</v>
      </c>
    </row>
    <row r="14" spans="1:6" ht="20.25" thickBot="1" x14ac:dyDescent="0.25">
      <c r="A14" s="109"/>
      <c r="B14" s="380"/>
      <c r="C14" s="135" t="s">
        <v>148</v>
      </c>
      <c r="D14" s="264">
        <f t="shared" si="0"/>
        <v>1454</v>
      </c>
      <c r="E14" s="264">
        <v>87</v>
      </c>
      <c r="F14" s="268">
        <v>1367</v>
      </c>
    </row>
    <row r="15" spans="1:6" ht="21" x14ac:dyDescent="0.2">
      <c r="A15" s="137"/>
      <c r="B15" s="138" t="s">
        <v>140</v>
      </c>
      <c r="C15" s="133"/>
      <c r="D15" s="262">
        <f>D16+D17</f>
        <v>1983</v>
      </c>
      <c r="E15" s="392"/>
      <c r="F15" s="392"/>
    </row>
    <row r="16" spans="1:6" ht="19.5" x14ac:dyDescent="0.2">
      <c r="A16" s="134"/>
      <c r="B16" s="380"/>
      <c r="C16" s="135" t="s">
        <v>140</v>
      </c>
      <c r="D16" s="263">
        <f>E16+F16</f>
        <v>1137</v>
      </c>
      <c r="E16" s="264">
        <v>114</v>
      </c>
      <c r="F16" s="268">
        <v>1023</v>
      </c>
    </row>
    <row r="17" spans="1:9" ht="20.25" thickBot="1" x14ac:dyDescent="0.25">
      <c r="A17" s="136"/>
      <c r="B17" s="380"/>
      <c r="C17" s="104" t="s">
        <v>149</v>
      </c>
      <c r="D17" s="263">
        <f>E17+F17</f>
        <v>846</v>
      </c>
      <c r="E17" s="264">
        <v>106</v>
      </c>
      <c r="F17" s="268">
        <v>740</v>
      </c>
    </row>
    <row r="18" spans="1:9" ht="21" x14ac:dyDescent="0.2">
      <c r="A18" s="137"/>
      <c r="B18" s="138" t="s">
        <v>171</v>
      </c>
      <c r="C18" s="133"/>
      <c r="D18" s="262">
        <f>D19+D20</f>
        <v>1984</v>
      </c>
      <c r="E18" s="394"/>
      <c r="F18" s="395"/>
    </row>
    <row r="19" spans="1:9" ht="19.5" x14ac:dyDescent="0.2">
      <c r="A19" s="103"/>
      <c r="B19" s="379"/>
      <c r="C19" s="104" t="s">
        <v>172</v>
      </c>
      <c r="D19" s="263">
        <f>E19+F19</f>
        <v>953</v>
      </c>
      <c r="E19" s="264">
        <v>6</v>
      </c>
      <c r="F19" s="268">
        <v>947</v>
      </c>
    </row>
    <row r="20" spans="1:9" ht="20.25" thickBot="1" x14ac:dyDescent="0.25">
      <c r="A20" s="109"/>
      <c r="B20" s="393"/>
      <c r="C20" s="107" t="s">
        <v>151</v>
      </c>
      <c r="D20" s="263">
        <f>E20+F20</f>
        <v>1031</v>
      </c>
      <c r="E20" s="265">
        <v>0</v>
      </c>
      <c r="F20" s="270">
        <v>1031</v>
      </c>
    </row>
    <row r="21" spans="1:9" ht="21.75" thickBot="1" x14ac:dyDescent="0.25">
      <c r="A21" s="137"/>
      <c r="B21" s="138" t="s">
        <v>173</v>
      </c>
      <c r="C21" s="133"/>
      <c r="D21" s="262">
        <f>D22+D23</f>
        <v>4206</v>
      </c>
      <c r="E21" s="392"/>
      <c r="F21" s="392"/>
    </row>
    <row r="22" spans="1:9" ht="19.5" x14ac:dyDescent="0.2">
      <c r="A22" s="136"/>
      <c r="B22" s="380"/>
      <c r="C22" s="138" t="s">
        <v>173</v>
      </c>
      <c r="D22" s="264">
        <f>E22+F22</f>
        <v>2135</v>
      </c>
      <c r="E22" s="263">
        <v>218</v>
      </c>
      <c r="F22" s="271">
        <v>1917</v>
      </c>
    </row>
    <row r="23" spans="1:9" ht="20.25" thickBot="1" x14ac:dyDescent="0.25">
      <c r="A23" s="109"/>
      <c r="B23" s="393"/>
      <c r="C23" s="107" t="s">
        <v>150</v>
      </c>
      <c r="D23" s="264">
        <f>E23+F23</f>
        <v>2071</v>
      </c>
      <c r="E23" s="264">
        <v>288</v>
      </c>
      <c r="F23" s="268">
        <v>1783</v>
      </c>
    </row>
    <row r="24" spans="1:9" ht="21.75" customHeight="1" thickBot="1" x14ac:dyDescent="0.25">
      <c r="A24" s="375" t="s">
        <v>66</v>
      </c>
      <c r="B24" s="376"/>
      <c r="C24" s="376"/>
      <c r="D24" s="266">
        <f>D21+D18+D15+D9+D6+D3</f>
        <v>32701</v>
      </c>
      <c r="E24" s="266">
        <f>SUM(E3:E23)</f>
        <v>2914</v>
      </c>
      <c r="F24" s="266">
        <f>SUM(F3:F23)</f>
        <v>29787</v>
      </c>
    </row>
    <row r="25" spans="1:9" x14ac:dyDescent="0.2">
      <c r="D25" s="249"/>
      <c r="E25" s="249"/>
      <c r="F25" s="249"/>
    </row>
    <row r="26" spans="1:9" x14ac:dyDescent="0.2">
      <c r="A26" s="249"/>
      <c r="B26" s="249"/>
      <c r="C26" s="249"/>
      <c r="D26" s="249"/>
      <c r="E26" s="249"/>
      <c r="F26" s="249"/>
      <c r="G26" s="249"/>
      <c r="H26" s="249"/>
      <c r="I26" s="249"/>
    </row>
    <row r="27" spans="1:9" x14ac:dyDescent="0.2">
      <c r="A27" s="249"/>
      <c r="B27" s="249"/>
      <c r="C27" s="249"/>
      <c r="D27" s="249"/>
      <c r="E27" s="249"/>
      <c r="F27" s="249"/>
      <c r="G27" s="249"/>
      <c r="H27" s="249"/>
      <c r="I27" s="249"/>
    </row>
    <row r="28" spans="1:9" x14ac:dyDescent="0.2">
      <c r="A28" s="249"/>
      <c r="B28" s="249"/>
      <c r="C28" s="249"/>
      <c r="D28" s="249"/>
      <c r="E28" s="249"/>
      <c r="F28" s="249"/>
      <c r="G28" s="249"/>
      <c r="H28" s="249"/>
      <c r="I28" s="249"/>
    </row>
    <row r="29" spans="1:9" x14ac:dyDescent="0.2">
      <c r="A29" s="249"/>
      <c r="B29" s="249"/>
      <c r="C29" s="249"/>
      <c r="D29" s="249"/>
      <c r="E29" s="249"/>
      <c r="F29" s="249"/>
      <c r="G29" s="249"/>
      <c r="H29" s="249"/>
      <c r="I29" s="249"/>
    </row>
    <row r="30" spans="1:9" x14ac:dyDescent="0.2">
      <c r="A30" s="249"/>
      <c r="B30" s="249"/>
      <c r="C30" s="249"/>
      <c r="D30" s="249"/>
      <c r="E30" s="249"/>
      <c r="F30" s="249"/>
      <c r="G30" s="249"/>
      <c r="H30" s="249"/>
      <c r="I30" s="249"/>
    </row>
    <row r="31" spans="1:9" x14ac:dyDescent="0.2">
      <c r="A31" s="249"/>
      <c r="B31" s="249"/>
      <c r="C31" s="249"/>
      <c r="D31" s="249"/>
      <c r="E31" s="249"/>
      <c r="F31" s="249"/>
      <c r="G31" s="249"/>
      <c r="H31" s="249"/>
      <c r="I31" s="249"/>
    </row>
    <row r="32" spans="1:9" x14ac:dyDescent="0.2">
      <c r="A32" s="249"/>
      <c r="B32" s="249"/>
      <c r="C32" s="249"/>
      <c r="D32" s="249"/>
      <c r="E32" s="249"/>
      <c r="F32" s="249"/>
      <c r="G32" s="249"/>
      <c r="H32" s="249"/>
      <c r="I32" s="249"/>
    </row>
    <row r="33" spans="1:9" x14ac:dyDescent="0.2">
      <c r="A33" s="249"/>
      <c r="B33" s="249"/>
      <c r="C33" s="249"/>
      <c r="D33" s="249"/>
      <c r="E33" s="249"/>
      <c r="F33" s="249"/>
      <c r="G33" s="249"/>
      <c r="H33" s="249"/>
      <c r="I33" s="249"/>
    </row>
    <row r="34" spans="1:9" x14ac:dyDescent="0.2">
      <c r="A34" s="249"/>
      <c r="B34" s="249"/>
      <c r="C34" s="249"/>
      <c r="D34" s="249"/>
      <c r="E34" s="249"/>
      <c r="F34" s="249"/>
      <c r="G34" s="249"/>
      <c r="H34" s="249"/>
      <c r="I34" s="249"/>
    </row>
    <row r="35" spans="1:9" x14ac:dyDescent="0.2">
      <c r="A35" s="249"/>
      <c r="B35" s="249"/>
      <c r="C35" s="249"/>
      <c r="D35" s="249"/>
      <c r="E35" s="249"/>
      <c r="F35" s="249"/>
      <c r="G35" s="249"/>
      <c r="H35" s="249"/>
      <c r="I35" s="249"/>
    </row>
    <row r="36" spans="1:9" x14ac:dyDescent="0.2">
      <c r="A36" s="249"/>
      <c r="B36" s="249"/>
      <c r="C36" s="249"/>
      <c r="D36" s="249"/>
      <c r="E36" s="249"/>
      <c r="F36" s="249"/>
      <c r="G36" s="249"/>
      <c r="H36" s="249"/>
      <c r="I36" s="249"/>
    </row>
    <row r="37" spans="1:9" x14ac:dyDescent="0.2">
      <c r="A37" s="249"/>
      <c r="B37" s="249"/>
      <c r="C37" s="249"/>
      <c r="D37" s="249"/>
      <c r="E37" s="249"/>
      <c r="F37" s="249"/>
      <c r="G37" s="249"/>
      <c r="H37" s="249"/>
      <c r="I37" s="249"/>
    </row>
    <row r="38" spans="1:9" x14ac:dyDescent="0.2">
      <c r="A38" s="249"/>
      <c r="B38" s="249"/>
      <c r="C38" s="249"/>
      <c r="D38" s="249"/>
      <c r="E38" s="249"/>
      <c r="F38" s="249"/>
      <c r="G38" s="249"/>
      <c r="H38" s="249"/>
      <c r="I38" s="249"/>
    </row>
    <row r="39" spans="1:9" x14ac:dyDescent="0.2">
      <c r="A39" s="249"/>
      <c r="B39" s="249"/>
      <c r="C39" s="249"/>
      <c r="D39" s="249"/>
      <c r="E39" s="249"/>
      <c r="F39" s="249"/>
      <c r="G39" s="249"/>
      <c r="H39" s="249"/>
      <c r="I39" s="249"/>
    </row>
    <row r="40" spans="1:9" x14ac:dyDescent="0.2">
      <c r="A40" s="249"/>
      <c r="B40" s="249"/>
      <c r="C40" s="249"/>
      <c r="D40" s="249"/>
      <c r="E40" s="249"/>
      <c r="F40" s="249"/>
      <c r="G40" s="249"/>
      <c r="H40" s="249"/>
    </row>
    <row r="41" spans="1:9" x14ac:dyDescent="0.2">
      <c r="A41" s="249"/>
      <c r="B41" s="249"/>
      <c r="C41" s="249"/>
      <c r="D41" s="249"/>
      <c r="E41" s="249"/>
      <c r="F41" s="249"/>
      <c r="G41" s="249"/>
      <c r="H41" s="249"/>
      <c r="I41" s="249"/>
    </row>
    <row r="42" spans="1:9" x14ac:dyDescent="0.2">
      <c r="A42" s="249"/>
      <c r="B42" s="249"/>
      <c r="C42" s="249"/>
      <c r="D42" s="249"/>
      <c r="E42" s="249"/>
      <c r="F42" s="249"/>
      <c r="G42" s="249"/>
      <c r="H42" s="249"/>
      <c r="I42" s="249"/>
    </row>
    <row r="43" spans="1:9" x14ac:dyDescent="0.2">
      <c r="A43" s="249"/>
      <c r="B43" s="249"/>
      <c r="C43" s="249"/>
      <c r="D43" s="249"/>
      <c r="E43" s="249"/>
      <c r="F43" s="249"/>
      <c r="G43" s="249"/>
      <c r="H43" s="249"/>
      <c r="I43" s="249"/>
    </row>
    <row r="44" spans="1:9" x14ac:dyDescent="0.2">
      <c r="A44" s="249"/>
      <c r="B44" s="249"/>
      <c r="C44" s="249"/>
      <c r="D44" s="249"/>
      <c r="E44" s="249"/>
      <c r="F44" s="249"/>
      <c r="G44" s="249"/>
      <c r="H44" s="249"/>
      <c r="I44" s="249"/>
    </row>
    <row r="45" spans="1:9" x14ac:dyDescent="0.2">
      <c r="A45" s="249"/>
      <c r="B45" s="249"/>
      <c r="C45" s="249"/>
      <c r="D45" s="249"/>
      <c r="E45" s="249"/>
      <c r="F45" s="249"/>
      <c r="G45" s="249"/>
      <c r="H45" s="249"/>
      <c r="I45" s="249"/>
    </row>
    <row r="46" spans="1:9" x14ac:dyDescent="0.2">
      <c r="A46" s="249"/>
      <c r="B46" s="249"/>
      <c r="C46" s="249"/>
      <c r="D46" s="249"/>
      <c r="E46" s="249"/>
      <c r="F46" s="249"/>
      <c r="G46" s="249"/>
      <c r="H46" s="249"/>
      <c r="I46" s="249"/>
    </row>
    <row r="47" spans="1:9" x14ac:dyDescent="0.2">
      <c r="A47" s="249"/>
      <c r="B47" s="249"/>
      <c r="C47" s="249"/>
      <c r="D47" s="249"/>
      <c r="E47" s="249"/>
      <c r="F47" s="249"/>
      <c r="G47" s="249"/>
      <c r="H47" s="249"/>
      <c r="I47" s="249"/>
    </row>
    <row r="48" spans="1:9" x14ac:dyDescent="0.2">
      <c r="A48" s="249"/>
      <c r="B48" s="249"/>
      <c r="C48" s="249"/>
      <c r="D48" s="249"/>
      <c r="E48" s="249"/>
      <c r="F48" s="249"/>
      <c r="G48" s="249"/>
      <c r="H48" s="249"/>
      <c r="I48" s="249"/>
    </row>
    <row r="49" spans="1:9" x14ac:dyDescent="0.2">
      <c r="A49" s="249"/>
      <c r="B49" s="249"/>
      <c r="C49" s="249"/>
      <c r="D49" s="249"/>
      <c r="E49" s="249"/>
      <c r="F49" s="249"/>
      <c r="G49" s="249"/>
      <c r="H49" s="249"/>
      <c r="I49" s="249"/>
    </row>
    <row r="50" spans="1:9" x14ac:dyDescent="0.2">
      <c r="A50" s="249"/>
      <c r="B50" s="249"/>
      <c r="C50" s="249"/>
      <c r="D50" s="249"/>
      <c r="E50" s="249"/>
      <c r="F50" s="249"/>
      <c r="G50" s="249"/>
      <c r="H50" s="249"/>
      <c r="I50" s="249"/>
    </row>
    <row r="51" spans="1:9" x14ac:dyDescent="0.2">
      <c r="A51" s="249"/>
      <c r="B51" s="249"/>
      <c r="C51" s="249"/>
      <c r="D51" s="249"/>
      <c r="E51" s="249"/>
      <c r="F51" s="249"/>
      <c r="G51" s="249"/>
      <c r="H51" s="249"/>
      <c r="I51" s="249"/>
    </row>
    <row r="52" spans="1:9" x14ac:dyDescent="0.2">
      <c r="A52" s="249"/>
      <c r="B52" s="249"/>
      <c r="C52" s="249"/>
      <c r="D52" s="249"/>
      <c r="E52" s="249"/>
      <c r="F52" s="249"/>
      <c r="G52" s="249"/>
      <c r="H52" s="249"/>
      <c r="I52" s="249"/>
    </row>
    <row r="53" spans="1:9" x14ac:dyDescent="0.2">
      <c r="A53" s="249"/>
      <c r="B53" s="249"/>
      <c r="C53" s="249"/>
      <c r="D53" s="249"/>
      <c r="E53" s="249"/>
      <c r="F53" s="249"/>
      <c r="G53" s="249"/>
      <c r="H53" s="249"/>
      <c r="I53" s="249"/>
    </row>
    <row r="54" spans="1:9" x14ac:dyDescent="0.2">
      <c r="A54" s="249"/>
      <c r="B54" s="249"/>
      <c r="C54" s="249"/>
      <c r="D54" s="249"/>
      <c r="E54" s="249"/>
      <c r="F54" s="249"/>
      <c r="G54" s="249"/>
      <c r="H54" s="249"/>
      <c r="I54" s="249"/>
    </row>
    <row r="55" spans="1:9" x14ac:dyDescent="0.2">
      <c r="A55" s="249"/>
      <c r="B55" s="249"/>
      <c r="C55" s="249"/>
      <c r="D55" s="249"/>
      <c r="E55" s="249"/>
      <c r="F55" s="249"/>
      <c r="G55" s="249"/>
      <c r="H55" s="249"/>
      <c r="I55" s="249"/>
    </row>
    <row r="56" spans="1:9" x14ac:dyDescent="0.2">
      <c r="A56" s="249"/>
      <c r="B56" s="249"/>
      <c r="C56" s="249"/>
      <c r="D56" s="249"/>
      <c r="E56" s="249"/>
      <c r="F56" s="249"/>
      <c r="G56" s="249"/>
      <c r="H56" s="249"/>
      <c r="I56" s="249"/>
    </row>
    <row r="57" spans="1:9" x14ac:dyDescent="0.2">
      <c r="A57" s="249"/>
      <c r="B57" s="249"/>
      <c r="C57" s="249"/>
      <c r="D57" s="249"/>
      <c r="E57" s="249"/>
      <c r="F57" s="249"/>
      <c r="G57" s="249"/>
      <c r="H57" s="249"/>
      <c r="I57" s="249"/>
    </row>
    <row r="58" spans="1:9" x14ac:dyDescent="0.2">
      <c r="A58" s="249"/>
      <c r="B58" s="249"/>
      <c r="C58" s="249"/>
      <c r="D58" s="249"/>
      <c r="E58" s="249"/>
      <c r="F58" s="249"/>
      <c r="G58" s="249"/>
      <c r="H58" s="249"/>
      <c r="I58" s="249"/>
    </row>
    <row r="59" spans="1:9" x14ac:dyDescent="0.2">
      <c r="A59" s="249"/>
      <c r="B59" s="249"/>
      <c r="C59" s="249"/>
      <c r="D59" s="249"/>
      <c r="E59" s="249"/>
      <c r="F59" s="249"/>
      <c r="G59" s="249"/>
      <c r="H59" s="249"/>
      <c r="I59" s="249"/>
    </row>
    <row r="60" spans="1:9" x14ac:dyDescent="0.2">
      <c r="A60" s="249"/>
      <c r="B60" s="249"/>
      <c r="C60" s="249"/>
      <c r="D60" s="249"/>
      <c r="E60" s="249"/>
      <c r="F60" s="249"/>
      <c r="G60" s="249"/>
      <c r="H60" s="249"/>
      <c r="I60" s="249"/>
    </row>
    <row r="61" spans="1:9" x14ac:dyDescent="0.2">
      <c r="A61" s="249"/>
      <c r="B61" s="249"/>
      <c r="C61" s="249"/>
      <c r="D61" s="249"/>
      <c r="E61" s="249"/>
      <c r="F61" s="249"/>
      <c r="G61" s="249"/>
      <c r="H61" s="249"/>
      <c r="I61" s="249"/>
    </row>
    <row r="62" spans="1:9" x14ac:dyDescent="0.2">
      <c r="A62" s="249"/>
      <c r="B62" s="249"/>
      <c r="C62" s="249"/>
      <c r="D62" s="249"/>
      <c r="E62" s="249"/>
      <c r="F62" s="249"/>
      <c r="G62" s="249"/>
      <c r="H62" s="249"/>
      <c r="I62" s="249"/>
    </row>
  </sheetData>
  <mergeCells count="16">
    <mergeCell ref="E1:F1"/>
    <mergeCell ref="E9:F9"/>
    <mergeCell ref="E3:F3"/>
    <mergeCell ref="A24:C24"/>
    <mergeCell ref="B22:B23"/>
    <mergeCell ref="B19:B20"/>
    <mergeCell ref="E15:F15"/>
    <mergeCell ref="E18:F18"/>
    <mergeCell ref="E21:F21"/>
    <mergeCell ref="E6:F6"/>
    <mergeCell ref="A1:D1"/>
    <mergeCell ref="B4:B5"/>
    <mergeCell ref="B7:B8"/>
    <mergeCell ref="B12:B14"/>
    <mergeCell ref="B16:B17"/>
    <mergeCell ref="B10:B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32"/>
  <sheetViews>
    <sheetView rightToLeft="1" topLeftCell="A4" workbookViewId="0">
      <selection activeCell="D13" sqref="D13"/>
    </sheetView>
  </sheetViews>
  <sheetFormatPr defaultRowHeight="14.25" x14ac:dyDescent="0.2"/>
  <cols>
    <col min="1" max="1" width="9" style="196"/>
    <col min="2" max="2" width="23.125" style="196" customWidth="1"/>
    <col min="3" max="16384" width="9" style="196"/>
  </cols>
  <sheetData>
    <row r="1" spans="1:14" ht="15" thickBot="1" x14ac:dyDescent="0.25"/>
    <row r="2" spans="1:14" ht="21" x14ac:dyDescent="0.2">
      <c r="B2" s="363" t="s">
        <v>121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14"/>
    </row>
    <row r="3" spans="1:14" ht="21.75" thickBot="1" x14ac:dyDescent="0.25">
      <c r="B3" s="319" t="s">
        <v>88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1"/>
    </row>
    <row r="4" spans="1:14" ht="21" x14ac:dyDescent="0.2">
      <c r="B4" s="361" t="s">
        <v>89</v>
      </c>
      <c r="C4" s="316" t="s">
        <v>0</v>
      </c>
      <c r="D4" s="307"/>
      <c r="E4" s="314" t="s">
        <v>1</v>
      </c>
      <c r="F4" s="306" t="s">
        <v>2</v>
      </c>
      <c r="G4" s="307"/>
      <c r="H4" s="314" t="s">
        <v>3</v>
      </c>
      <c r="I4" s="355" t="s">
        <v>4</v>
      </c>
      <c r="J4" s="316"/>
      <c r="K4" s="314" t="s">
        <v>5</v>
      </c>
      <c r="L4" s="306" t="s">
        <v>6</v>
      </c>
      <c r="M4" s="307" t="s">
        <v>7</v>
      </c>
      <c r="N4" s="308" t="s">
        <v>8</v>
      </c>
    </row>
    <row r="5" spans="1:14" ht="21.75" thickBot="1" x14ac:dyDescent="0.25">
      <c r="B5" s="362"/>
      <c r="C5" s="1" t="s">
        <v>9</v>
      </c>
      <c r="D5" s="191" t="s">
        <v>10</v>
      </c>
      <c r="E5" s="315"/>
      <c r="F5" s="190" t="s">
        <v>9</v>
      </c>
      <c r="G5" s="191" t="s">
        <v>10</v>
      </c>
      <c r="H5" s="315"/>
      <c r="I5" s="1" t="s">
        <v>9</v>
      </c>
      <c r="J5" s="191" t="s">
        <v>10</v>
      </c>
      <c r="K5" s="315"/>
      <c r="L5" s="319"/>
      <c r="M5" s="320"/>
      <c r="N5" s="321"/>
    </row>
    <row r="6" spans="1:14" ht="21.75" thickBot="1" x14ac:dyDescent="0.25">
      <c r="A6" s="196" t="s">
        <v>183</v>
      </c>
      <c r="B6" s="190" t="s">
        <v>137</v>
      </c>
      <c r="C6" s="125">
        <v>4908</v>
      </c>
      <c r="D6" s="95">
        <v>4890</v>
      </c>
      <c r="E6" s="4">
        <f>D6+C6</f>
        <v>9798</v>
      </c>
      <c r="F6" s="125">
        <v>0</v>
      </c>
      <c r="G6" s="95">
        <v>0</v>
      </c>
      <c r="H6" s="4">
        <v>0</v>
      </c>
      <c r="I6" s="125">
        <v>0</v>
      </c>
      <c r="J6" s="95">
        <v>0</v>
      </c>
      <c r="K6" s="5">
        <v>0</v>
      </c>
      <c r="L6" s="6">
        <f>C6+F6+I6</f>
        <v>4908</v>
      </c>
      <c r="M6" s="6">
        <f t="shared" ref="M6:N6" si="0">D6+G6+J6</f>
        <v>4890</v>
      </c>
      <c r="N6" s="6">
        <f t="shared" si="0"/>
        <v>9798</v>
      </c>
    </row>
    <row r="7" spans="1:14" ht="21.75" thickBot="1" x14ac:dyDescent="0.25">
      <c r="B7" s="251" t="s">
        <v>138</v>
      </c>
      <c r="C7" s="87">
        <v>3989</v>
      </c>
      <c r="D7" s="87">
        <v>3875</v>
      </c>
      <c r="E7" s="4">
        <f t="shared" ref="E7:E11" si="1">D7+C7</f>
        <v>7864</v>
      </c>
      <c r="F7" s="125">
        <v>0</v>
      </c>
      <c r="G7" s="95">
        <v>0</v>
      </c>
      <c r="H7" s="8">
        <v>0</v>
      </c>
      <c r="I7" s="125">
        <v>0</v>
      </c>
      <c r="J7" s="95">
        <v>0</v>
      </c>
      <c r="K7" s="9">
        <v>0</v>
      </c>
      <c r="L7" s="6">
        <f t="shared" ref="L7:L12" si="2">C7+F7+I7</f>
        <v>3989</v>
      </c>
      <c r="M7" s="6">
        <f t="shared" ref="M7:M12" si="3">D7+G7+J7</f>
        <v>3875</v>
      </c>
      <c r="N7" s="6">
        <f t="shared" ref="N7:N12" si="4">E7+H7+K7</f>
        <v>7864</v>
      </c>
    </row>
    <row r="8" spans="1:14" ht="21.75" thickBot="1" x14ac:dyDescent="0.25">
      <c r="B8" s="251" t="s">
        <v>139</v>
      </c>
      <c r="C8" s="140">
        <v>3382</v>
      </c>
      <c r="D8" s="140">
        <v>3437</v>
      </c>
      <c r="E8" s="4">
        <f t="shared" si="1"/>
        <v>6819</v>
      </c>
      <c r="F8" s="125">
        <v>0</v>
      </c>
      <c r="G8" s="95">
        <v>0</v>
      </c>
      <c r="H8" s="8">
        <v>0</v>
      </c>
      <c r="I8" s="95">
        <v>0</v>
      </c>
      <c r="J8" s="95">
        <v>0</v>
      </c>
      <c r="K8" s="9">
        <v>0</v>
      </c>
      <c r="L8" s="6">
        <f t="shared" si="2"/>
        <v>3382</v>
      </c>
      <c r="M8" s="6">
        <f t="shared" si="3"/>
        <v>3437</v>
      </c>
      <c r="N8" s="6">
        <f t="shared" si="4"/>
        <v>6819</v>
      </c>
    </row>
    <row r="9" spans="1:14" ht="21.75" thickBot="1" x14ac:dyDescent="0.25">
      <c r="B9" s="251" t="s">
        <v>140</v>
      </c>
      <c r="C9" s="140">
        <v>1780</v>
      </c>
      <c r="D9" s="140">
        <v>1594</v>
      </c>
      <c r="E9" s="4">
        <f t="shared" si="1"/>
        <v>3374</v>
      </c>
      <c r="F9" s="125">
        <v>0</v>
      </c>
      <c r="G9" s="95">
        <v>0</v>
      </c>
      <c r="H9" s="8">
        <v>0</v>
      </c>
      <c r="I9" s="125">
        <v>0</v>
      </c>
      <c r="J9" s="95">
        <v>0</v>
      </c>
      <c r="K9" s="9">
        <v>0</v>
      </c>
      <c r="L9" s="6">
        <f t="shared" si="2"/>
        <v>1780</v>
      </c>
      <c r="M9" s="6">
        <f t="shared" si="3"/>
        <v>1594</v>
      </c>
      <c r="N9" s="6">
        <f t="shared" si="4"/>
        <v>3374</v>
      </c>
    </row>
    <row r="10" spans="1:14" ht="21.75" thickBot="1" x14ac:dyDescent="0.25">
      <c r="B10" s="250" t="s">
        <v>141</v>
      </c>
      <c r="C10" s="125">
        <v>3167</v>
      </c>
      <c r="D10" s="95">
        <v>3068</v>
      </c>
      <c r="E10" s="4">
        <f t="shared" si="1"/>
        <v>6235</v>
      </c>
      <c r="F10" s="125">
        <v>0</v>
      </c>
      <c r="G10" s="95">
        <v>0</v>
      </c>
      <c r="H10" s="8">
        <v>0</v>
      </c>
      <c r="I10" s="125">
        <v>0</v>
      </c>
      <c r="J10" s="95">
        <v>0</v>
      </c>
      <c r="K10" s="9">
        <v>0</v>
      </c>
      <c r="L10" s="6">
        <f t="shared" si="2"/>
        <v>3167</v>
      </c>
      <c r="M10" s="6">
        <f t="shared" si="3"/>
        <v>3068</v>
      </c>
      <c r="N10" s="6">
        <f t="shared" si="4"/>
        <v>6235</v>
      </c>
    </row>
    <row r="11" spans="1:14" ht="21.75" thickBot="1" x14ac:dyDescent="0.25">
      <c r="B11" s="190" t="s">
        <v>142</v>
      </c>
      <c r="C11" s="125">
        <v>1740</v>
      </c>
      <c r="D11" s="95">
        <v>1515</v>
      </c>
      <c r="E11" s="4">
        <f t="shared" si="1"/>
        <v>3255</v>
      </c>
      <c r="F11" s="125">
        <v>0</v>
      </c>
      <c r="G11" s="95">
        <v>0</v>
      </c>
      <c r="H11" s="8">
        <v>0</v>
      </c>
      <c r="I11" s="125">
        <v>0</v>
      </c>
      <c r="J11" s="95">
        <v>0</v>
      </c>
      <c r="K11" s="8">
        <v>0</v>
      </c>
      <c r="L11" s="6">
        <f t="shared" si="2"/>
        <v>1740</v>
      </c>
      <c r="M11" s="6">
        <f t="shared" si="3"/>
        <v>1515</v>
      </c>
      <c r="N11" s="6">
        <f t="shared" si="4"/>
        <v>3255</v>
      </c>
    </row>
    <row r="12" spans="1:14" ht="21.75" thickBot="1" x14ac:dyDescent="0.25">
      <c r="B12" s="110" t="s">
        <v>11</v>
      </c>
      <c r="C12" s="131">
        <f>C11+C10+C9+C7+C8+C6</f>
        <v>18966</v>
      </c>
      <c r="D12" s="131">
        <f t="shared" ref="D12:E12" si="5">D11+D10+D9+D7+D8+D6</f>
        <v>18379</v>
      </c>
      <c r="E12" s="131">
        <f t="shared" si="5"/>
        <v>37345</v>
      </c>
      <c r="F12" s="12">
        <v>0</v>
      </c>
      <c r="G12" s="10">
        <v>0</v>
      </c>
      <c r="H12" s="11">
        <v>0</v>
      </c>
      <c r="I12" s="131">
        <v>0</v>
      </c>
      <c r="J12" s="10">
        <v>0</v>
      </c>
      <c r="K12" s="11">
        <v>0</v>
      </c>
      <c r="L12" s="6">
        <f t="shared" si="2"/>
        <v>18966</v>
      </c>
      <c r="M12" s="6">
        <f t="shared" si="3"/>
        <v>18379</v>
      </c>
      <c r="N12" s="6">
        <f t="shared" si="4"/>
        <v>37345</v>
      </c>
    </row>
    <row r="13" spans="1:14" ht="17.25" customHeight="1" thickBot="1" x14ac:dyDescent="0.25"/>
    <row r="14" spans="1:14" ht="17.25" customHeight="1" x14ac:dyDescent="0.2">
      <c r="B14" s="363" t="s">
        <v>121</v>
      </c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14"/>
    </row>
    <row r="15" spans="1:14" ht="17.25" customHeight="1" thickBot="1" x14ac:dyDescent="0.25">
      <c r="B15" s="319" t="s">
        <v>90</v>
      </c>
      <c r="C15" s="320"/>
      <c r="D15" s="320"/>
      <c r="E15" s="320"/>
      <c r="F15" s="320"/>
      <c r="G15" s="320"/>
      <c r="H15" s="320"/>
      <c r="I15" s="320"/>
      <c r="J15" s="320"/>
      <c r="K15" s="320"/>
      <c r="L15" s="320"/>
      <c r="M15" s="320"/>
      <c r="N15" s="321"/>
    </row>
    <row r="16" spans="1:14" ht="17.25" customHeight="1" x14ac:dyDescent="0.2">
      <c r="B16" s="361" t="s">
        <v>89</v>
      </c>
      <c r="C16" s="316" t="s">
        <v>0</v>
      </c>
      <c r="D16" s="307"/>
      <c r="E16" s="314" t="s">
        <v>1</v>
      </c>
      <c r="F16" s="306" t="s">
        <v>2</v>
      </c>
      <c r="G16" s="307"/>
      <c r="H16" s="314" t="s">
        <v>3</v>
      </c>
      <c r="I16" s="355" t="s">
        <v>4</v>
      </c>
      <c r="J16" s="316"/>
      <c r="K16" s="314" t="s">
        <v>5</v>
      </c>
      <c r="L16" s="306" t="s">
        <v>6</v>
      </c>
      <c r="M16" s="307" t="s">
        <v>7</v>
      </c>
      <c r="N16" s="308" t="s">
        <v>8</v>
      </c>
    </row>
    <row r="17" spans="2:15" ht="17.25" customHeight="1" thickBot="1" x14ac:dyDescent="0.25">
      <c r="B17" s="362"/>
      <c r="C17" s="1" t="s">
        <v>9</v>
      </c>
      <c r="D17" s="191" t="s">
        <v>10</v>
      </c>
      <c r="E17" s="315"/>
      <c r="F17" s="190" t="s">
        <v>9</v>
      </c>
      <c r="G17" s="191" t="s">
        <v>10</v>
      </c>
      <c r="H17" s="315"/>
      <c r="I17" s="1" t="s">
        <v>9</v>
      </c>
      <c r="J17" s="191" t="s">
        <v>10</v>
      </c>
      <c r="K17" s="315"/>
      <c r="L17" s="319"/>
      <c r="M17" s="320"/>
      <c r="N17" s="321"/>
    </row>
    <row r="18" spans="2:15" ht="17.25" customHeight="1" thickBot="1" x14ac:dyDescent="0.25">
      <c r="B18" s="250" t="s">
        <v>137</v>
      </c>
      <c r="C18" s="144">
        <v>526</v>
      </c>
      <c r="D18" s="145">
        <v>576</v>
      </c>
      <c r="E18" s="11">
        <f t="shared" ref="E18:E23" si="6">C18+D18</f>
        <v>1102</v>
      </c>
      <c r="F18" s="125">
        <v>0</v>
      </c>
      <c r="G18" s="95">
        <v>0</v>
      </c>
      <c r="H18" s="4">
        <v>0</v>
      </c>
      <c r="I18" s="125">
        <v>0</v>
      </c>
      <c r="J18" s="95">
        <v>0</v>
      </c>
      <c r="K18" s="5">
        <v>0</v>
      </c>
      <c r="L18" s="6">
        <f>C18+F18+I18</f>
        <v>526</v>
      </c>
      <c r="M18" s="6">
        <f t="shared" ref="M18:N18" si="7">D18+G18+J18</f>
        <v>576</v>
      </c>
      <c r="N18" s="6">
        <f t="shared" si="7"/>
        <v>1102</v>
      </c>
    </row>
    <row r="19" spans="2:15" ht="17.25" customHeight="1" thickBot="1" x14ac:dyDescent="0.25">
      <c r="B19" s="250" t="s">
        <v>138</v>
      </c>
      <c r="C19" s="125">
        <v>874</v>
      </c>
      <c r="D19" s="95">
        <v>857</v>
      </c>
      <c r="E19" s="11">
        <f t="shared" si="6"/>
        <v>1731</v>
      </c>
      <c r="F19" s="125">
        <v>0</v>
      </c>
      <c r="G19" s="95">
        <v>0</v>
      </c>
      <c r="H19" s="8">
        <v>0</v>
      </c>
      <c r="I19" s="125">
        <v>0</v>
      </c>
      <c r="J19" s="95">
        <v>0</v>
      </c>
      <c r="K19" s="9">
        <v>0</v>
      </c>
      <c r="L19" s="6">
        <f t="shared" ref="L19:L24" si="8">C19+F19+I19</f>
        <v>874</v>
      </c>
      <c r="M19" s="6">
        <f t="shared" ref="M19:M24" si="9">D19+G19+J19</f>
        <v>857</v>
      </c>
      <c r="N19" s="6">
        <f t="shared" ref="N19:N24" si="10">E19+H19+K19</f>
        <v>1731</v>
      </c>
    </row>
    <row r="20" spans="2:15" ht="17.25" customHeight="1" thickBot="1" x14ac:dyDescent="0.25">
      <c r="B20" s="250" t="s">
        <v>139</v>
      </c>
      <c r="C20" s="125">
        <v>395</v>
      </c>
      <c r="D20" s="125">
        <v>385</v>
      </c>
      <c r="E20" s="11">
        <f t="shared" si="6"/>
        <v>780</v>
      </c>
      <c r="F20" s="125">
        <v>0</v>
      </c>
      <c r="G20" s="95">
        <v>0</v>
      </c>
      <c r="H20" s="8">
        <v>0</v>
      </c>
      <c r="I20" s="125">
        <v>0</v>
      </c>
      <c r="J20" s="125">
        <v>0</v>
      </c>
      <c r="K20" s="9">
        <v>0</v>
      </c>
      <c r="L20" s="6">
        <f t="shared" si="8"/>
        <v>395</v>
      </c>
      <c r="M20" s="6">
        <f t="shared" si="9"/>
        <v>385</v>
      </c>
      <c r="N20" s="6">
        <f t="shared" si="10"/>
        <v>780</v>
      </c>
    </row>
    <row r="21" spans="2:15" ht="17.25" customHeight="1" thickBot="1" x14ac:dyDescent="0.25">
      <c r="B21" s="250" t="s">
        <v>140</v>
      </c>
      <c r="C21" s="125">
        <v>246</v>
      </c>
      <c r="D21" s="95">
        <v>216</v>
      </c>
      <c r="E21" s="11">
        <f t="shared" si="6"/>
        <v>462</v>
      </c>
      <c r="F21" s="125">
        <v>0</v>
      </c>
      <c r="G21" s="95">
        <v>0</v>
      </c>
      <c r="H21" s="8">
        <v>0</v>
      </c>
      <c r="I21" s="125">
        <v>0</v>
      </c>
      <c r="J21" s="95">
        <v>0</v>
      </c>
      <c r="K21" s="9">
        <v>0</v>
      </c>
      <c r="L21" s="6">
        <f t="shared" si="8"/>
        <v>246</v>
      </c>
      <c r="M21" s="6">
        <f t="shared" si="9"/>
        <v>216</v>
      </c>
      <c r="N21" s="6">
        <f t="shared" si="10"/>
        <v>462</v>
      </c>
    </row>
    <row r="22" spans="2:15" ht="17.25" customHeight="1" thickBot="1" x14ac:dyDescent="0.25">
      <c r="B22" s="250" t="s">
        <v>141</v>
      </c>
      <c r="C22" s="125">
        <v>399</v>
      </c>
      <c r="D22" s="95">
        <v>374</v>
      </c>
      <c r="E22" s="11">
        <f t="shared" si="6"/>
        <v>773</v>
      </c>
      <c r="F22" s="125">
        <v>0</v>
      </c>
      <c r="G22" s="95">
        <v>0</v>
      </c>
      <c r="H22" s="8">
        <v>0</v>
      </c>
      <c r="I22" s="125">
        <v>0</v>
      </c>
      <c r="J22" s="95">
        <v>0</v>
      </c>
      <c r="K22" s="9">
        <v>0</v>
      </c>
      <c r="L22" s="6">
        <f t="shared" si="8"/>
        <v>399</v>
      </c>
      <c r="M22" s="6">
        <f t="shared" si="9"/>
        <v>374</v>
      </c>
      <c r="N22" s="6">
        <f t="shared" si="10"/>
        <v>773</v>
      </c>
    </row>
    <row r="23" spans="2:15" ht="21.75" thickBot="1" x14ac:dyDescent="0.25">
      <c r="B23" s="250" t="s">
        <v>142</v>
      </c>
      <c r="C23" s="125">
        <v>14</v>
      </c>
      <c r="D23" s="95">
        <v>14</v>
      </c>
      <c r="E23" s="11">
        <f t="shared" si="6"/>
        <v>28</v>
      </c>
      <c r="F23" s="125">
        <v>0</v>
      </c>
      <c r="G23" s="95">
        <v>0</v>
      </c>
      <c r="H23" s="8">
        <v>0</v>
      </c>
      <c r="I23" s="125">
        <v>0</v>
      </c>
      <c r="J23" s="95">
        <v>0</v>
      </c>
      <c r="K23" s="8">
        <v>0</v>
      </c>
      <c r="L23" s="6">
        <f t="shared" si="8"/>
        <v>14</v>
      </c>
      <c r="M23" s="6">
        <f t="shared" si="9"/>
        <v>14</v>
      </c>
      <c r="N23" s="6">
        <f t="shared" si="10"/>
        <v>28</v>
      </c>
    </row>
    <row r="24" spans="2:15" ht="21.75" thickBot="1" x14ac:dyDescent="0.25">
      <c r="B24" s="110" t="s">
        <v>11</v>
      </c>
      <c r="C24" s="131">
        <f>C23+C22+C21+C20+C19+C18</f>
        <v>2454</v>
      </c>
      <c r="D24" s="131">
        <f>D23+D22+D21+D20+D19+D18</f>
        <v>2422</v>
      </c>
      <c r="E24" s="11">
        <f>C24+D24</f>
        <v>4876</v>
      </c>
      <c r="F24" s="12">
        <v>0</v>
      </c>
      <c r="G24" s="10">
        <v>0</v>
      </c>
      <c r="H24" s="11">
        <v>0</v>
      </c>
      <c r="I24" s="131">
        <v>0</v>
      </c>
      <c r="J24" s="10">
        <v>0</v>
      </c>
      <c r="K24" s="11">
        <v>0</v>
      </c>
      <c r="L24" s="6">
        <f t="shared" si="8"/>
        <v>2454</v>
      </c>
      <c r="M24" s="6">
        <f t="shared" si="9"/>
        <v>2422</v>
      </c>
      <c r="N24" s="6">
        <f t="shared" si="10"/>
        <v>4876</v>
      </c>
    </row>
    <row r="25" spans="2:15" ht="15" thickBot="1" x14ac:dyDescent="0.25"/>
    <row r="26" spans="2:15" ht="21" x14ac:dyDescent="0.2">
      <c r="B26" s="363" t="s">
        <v>91</v>
      </c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14"/>
    </row>
    <row r="27" spans="2:15" ht="21.75" thickBot="1" x14ac:dyDescent="0.25">
      <c r="B27" s="319" t="s">
        <v>180</v>
      </c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1"/>
    </row>
    <row r="28" spans="2:15" ht="21" x14ac:dyDescent="0.2">
      <c r="B28" s="361" t="s">
        <v>89</v>
      </c>
      <c r="C28" s="316" t="s">
        <v>0</v>
      </c>
      <c r="D28" s="307"/>
      <c r="E28" s="317" t="s">
        <v>1</v>
      </c>
      <c r="F28" s="306" t="s">
        <v>2</v>
      </c>
      <c r="G28" s="307"/>
      <c r="H28" s="314" t="s">
        <v>3</v>
      </c>
      <c r="I28" s="355" t="s">
        <v>4</v>
      </c>
      <c r="J28" s="316"/>
      <c r="K28" s="317" t="s">
        <v>5</v>
      </c>
      <c r="L28" s="306" t="s">
        <v>6</v>
      </c>
      <c r="M28" s="307" t="s">
        <v>7</v>
      </c>
      <c r="N28" s="308" t="s">
        <v>8</v>
      </c>
    </row>
    <row r="29" spans="2:15" ht="21.75" thickBot="1" x14ac:dyDescent="0.25">
      <c r="B29" s="362"/>
      <c r="C29" s="13" t="s">
        <v>9</v>
      </c>
      <c r="D29" s="187" t="s">
        <v>10</v>
      </c>
      <c r="E29" s="397"/>
      <c r="F29" s="186" t="s">
        <v>9</v>
      </c>
      <c r="G29" s="187" t="s">
        <v>10</v>
      </c>
      <c r="H29" s="390"/>
      <c r="I29" s="13" t="s">
        <v>9</v>
      </c>
      <c r="J29" s="187" t="s">
        <v>10</v>
      </c>
      <c r="K29" s="397"/>
      <c r="L29" s="309"/>
      <c r="M29" s="310"/>
      <c r="N29" s="311"/>
    </row>
    <row r="30" spans="2:15" ht="21.75" thickBot="1" x14ac:dyDescent="0.25">
      <c r="B30" s="189" t="s">
        <v>92</v>
      </c>
      <c r="C30" s="139">
        <f>C12</f>
        <v>18966</v>
      </c>
      <c r="D30" s="139">
        <f>D12</f>
        <v>18379</v>
      </c>
      <c r="E30" s="141">
        <f>D30+C30</f>
        <v>37345</v>
      </c>
      <c r="F30" s="139">
        <v>0</v>
      </c>
      <c r="G30" s="140">
        <v>0</v>
      </c>
      <c r="H30" s="126">
        <v>0</v>
      </c>
      <c r="I30" s="142">
        <v>0</v>
      </c>
      <c r="J30" s="140">
        <v>0</v>
      </c>
      <c r="K30" s="141">
        <v>0</v>
      </c>
      <c r="L30" s="228">
        <f>I30+F30+C30</f>
        <v>18966</v>
      </c>
      <c r="M30" s="228">
        <f t="shared" ref="M30:N30" si="11">J30+G30+D30</f>
        <v>18379</v>
      </c>
      <c r="N30" s="228">
        <f t="shared" si="11"/>
        <v>37345</v>
      </c>
    </row>
    <row r="31" spans="2:15" ht="21.75" thickBot="1" x14ac:dyDescent="0.25">
      <c r="B31" s="189" t="s">
        <v>93</v>
      </c>
      <c r="C31" s="144">
        <f>C24</f>
        <v>2454</v>
      </c>
      <c r="D31" s="144">
        <f>D24</f>
        <v>2422</v>
      </c>
      <c r="E31" s="141">
        <f>D31+C31</f>
        <v>4876</v>
      </c>
      <c r="F31" s="144">
        <v>0</v>
      </c>
      <c r="G31" s="145">
        <v>0</v>
      </c>
      <c r="H31" s="8">
        <v>0</v>
      </c>
      <c r="I31" s="146">
        <v>0</v>
      </c>
      <c r="J31" s="145">
        <v>0</v>
      </c>
      <c r="K31" s="231">
        <v>0</v>
      </c>
      <c r="L31" s="228">
        <f t="shared" ref="L31:L32" si="12">I31+F31+C31</f>
        <v>2454</v>
      </c>
      <c r="M31" s="228">
        <f t="shared" ref="M31:M32" si="13">J31+G31+D31</f>
        <v>2422</v>
      </c>
      <c r="N31" s="228">
        <f t="shared" ref="N31:N32" si="14">K31+H31+E31</f>
        <v>4876</v>
      </c>
      <c r="O31" s="20"/>
    </row>
    <row r="32" spans="2:15" ht="21.75" thickBot="1" x14ac:dyDescent="0.25">
      <c r="B32" s="189" t="s">
        <v>12</v>
      </c>
      <c r="C32" s="230">
        <f>C30+C31</f>
        <v>21420</v>
      </c>
      <c r="D32" s="230">
        <f t="shared" ref="D32:E32" si="15">D30+D31</f>
        <v>20801</v>
      </c>
      <c r="E32" s="230">
        <f t="shared" si="15"/>
        <v>42221</v>
      </c>
      <c r="F32" s="147">
        <v>0</v>
      </c>
      <c r="G32" s="148">
        <v>0</v>
      </c>
      <c r="H32" s="130">
        <v>0</v>
      </c>
      <c r="I32" s="232">
        <v>0</v>
      </c>
      <c r="J32" s="229">
        <v>0</v>
      </c>
      <c r="K32" s="233">
        <v>0</v>
      </c>
      <c r="L32" s="228">
        <f t="shared" si="12"/>
        <v>21420</v>
      </c>
      <c r="M32" s="228">
        <f t="shared" si="13"/>
        <v>20801</v>
      </c>
      <c r="N32" s="228">
        <f t="shared" si="14"/>
        <v>42221</v>
      </c>
    </row>
  </sheetData>
  <mergeCells count="36">
    <mergeCell ref="K28:K29"/>
    <mergeCell ref="L28:L29"/>
    <mergeCell ref="M28:M29"/>
    <mergeCell ref="N28:N29"/>
    <mergeCell ref="B28:B29"/>
    <mergeCell ref="C28:D28"/>
    <mergeCell ref="E28:E29"/>
    <mergeCell ref="F28:G28"/>
    <mergeCell ref="H28:H29"/>
    <mergeCell ref="I28:J28"/>
    <mergeCell ref="B27:N27"/>
    <mergeCell ref="M4:M5"/>
    <mergeCell ref="N4:N5"/>
    <mergeCell ref="B14:N14"/>
    <mergeCell ref="B15:N15"/>
    <mergeCell ref="B16:B17"/>
    <mergeCell ref="C16:D16"/>
    <mergeCell ref="E16:E17"/>
    <mergeCell ref="F16:G16"/>
    <mergeCell ref="H16:H17"/>
    <mergeCell ref="I16:J16"/>
    <mergeCell ref="K16:K17"/>
    <mergeCell ref="L16:L17"/>
    <mergeCell ref="M16:M17"/>
    <mergeCell ref="N16:N17"/>
    <mergeCell ref="B26:N26"/>
    <mergeCell ref="B2:N2"/>
    <mergeCell ref="B3:N3"/>
    <mergeCell ref="B4:B5"/>
    <mergeCell ref="C4:D4"/>
    <mergeCell ref="E4:E5"/>
    <mergeCell ref="F4:G4"/>
    <mergeCell ref="H4:H5"/>
    <mergeCell ref="I4:J4"/>
    <mergeCell ref="K4:K5"/>
    <mergeCell ref="L4:L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2FFF"/>
  </sheetPr>
  <dimension ref="B1:S38"/>
  <sheetViews>
    <sheetView rightToLeft="1" topLeftCell="A16" workbookViewId="0">
      <selection activeCell="C37" sqref="C37"/>
    </sheetView>
  </sheetViews>
  <sheetFormatPr defaultRowHeight="14.25" x14ac:dyDescent="0.2"/>
  <cols>
    <col min="1" max="1" width="3" style="196" customWidth="1"/>
    <col min="2" max="2" width="18.125" style="196" customWidth="1"/>
    <col min="3" max="3" width="7.75" style="196" customWidth="1"/>
    <col min="4" max="4" width="7.625" style="196" customWidth="1"/>
    <col min="5" max="5" width="7.75" style="196" customWidth="1"/>
    <col min="6" max="6" width="7.25" style="196" customWidth="1"/>
    <col min="7" max="7" width="7.875" style="196" customWidth="1"/>
    <col min="8" max="8" width="7.75" style="196" customWidth="1"/>
    <col min="9" max="9" width="7.625" style="196" customWidth="1"/>
    <col min="10" max="10" width="6.125" style="196" customWidth="1"/>
    <col min="11" max="11" width="9" style="196"/>
    <col min="12" max="12" width="8.25" style="196" customWidth="1"/>
    <col min="13" max="13" width="8.625" style="196" customWidth="1"/>
    <col min="14" max="14" width="8.5" style="196" customWidth="1"/>
    <col min="15" max="15" width="3.625" style="196" customWidth="1"/>
    <col min="16" max="16384" width="9" style="196"/>
  </cols>
  <sheetData>
    <row r="1" spans="2:19" ht="15" thickBot="1" x14ac:dyDescent="0.25"/>
    <row r="2" spans="2:19" ht="12.75" customHeight="1" x14ac:dyDescent="0.2">
      <c r="B2" s="363" t="s">
        <v>121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14"/>
    </row>
    <row r="3" spans="2:19" ht="15.75" customHeight="1" thickBot="1" x14ac:dyDescent="0.25">
      <c r="B3" s="319" t="s">
        <v>94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1"/>
    </row>
    <row r="4" spans="2:19" ht="18" customHeight="1" x14ac:dyDescent="0.2">
      <c r="B4" s="361" t="s">
        <v>95</v>
      </c>
      <c r="C4" s="316" t="s">
        <v>0</v>
      </c>
      <c r="D4" s="307"/>
      <c r="E4" s="314" t="s">
        <v>1</v>
      </c>
      <c r="F4" s="306" t="s">
        <v>2</v>
      </c>
      <c r="G4" s="307"/>
      <c r="H4" s="314" t="s">
        <v>3</v>
      </c>
      <c r="I4" s="355" t="s">
        <v>4</v>
      </c>
      <c r="J4" s="316"/>
      <c r="K4" s="314" t="s">
        <v>5</v>
      </c>
      <c r="L4" s="306" t="s">
        <v>6</v>
      </c>
      <c r="M4" s="307" t="s">
        <v>7</v>
      </c>
      <c r="N4" s="308" t="s">
        <v>8</v>
      </c>
    </row>
    <row r="5" spans="2:19" ht="18" customHeight="1" thickBot="1" x14ac:dyDescent="0.25">
      <c r="B5" s="398"/>
      <c r="C5" s="1" t="s">
        <v>9</v>
      </c>
      <c r="D5" s="191" t="s">
        <v>10</v>
      </c>
      <c r="E5" s="315"/>
      <c r="F5" s="190" t="s">
        <v>9</v>
      </c>
      <c r="G5" s="191" t="s">
        <v>10</v>
      </c>
      <c r="H5" s="315"/>
      <c r="I5" s="1" t="s">
        <v>9</v>
      </c>
      <c r="J5" s="191" t="s">
        <v>10</v>
      </c>
      <c r="K5" s="315"/>
      <c r="L5" s="319"/>
      <c r="M5" s="320"/>
      <c r="N5" s="321"/>
    </row>
    <row r="6" spans="2:19" ht="20.25" customHeight="1" x14ac:dyDescent="0.2">
      <c r="B6" s="193" t="s">
        <v>143</v>
      </c>
      <c r="C6" s="149">
        <v>6983</v>
      </c>
      <c r="D6" s="150">
        <v>6860</v>
      </c>
      <c r="E6" s="5">
        <f>D6+C6</f>
        <v>13843</v>
      </c>
      <c r="F6" s="125">
        <v>0</v>
      </c>
      <c r="G6" s="95">
        <v>0</v>
      </c>
      <c r="H6" s="4">
        <f>G6+F6</f>
        <v>0</v>
      </c>
      <c r="I6" s="125">
        <v>0</v>
      </c>
      <c r="J6" s="125">
        <v>0</v>
      </c>
      <c r="K6" s="5">
        <f>I6+J6</f>
        <v>0</v>
      </c>
      <c r="L6" s="6">
        <f>I6+F6+C6</f>
        <v>6983</v>
      </c>
      <c r="M6" s="6">
        <f t="shared" ref="M6:N6" si="0">J6+G6+D6</f>
        <v>6860</v>
      </c>
      <c r="N6" s="6">
        <f t="shared" si="0"/>
        <v>13843</v>
      </c>
    </row>
    <row r="7" spans="2:19" ht="20.25" customHeight="1" x14ac:dyDescent="0.2">
      <c r="B7" s="129" t="s">
        <v>144</v>
      </c>
      <c r="C7" s="151">
        <v>4203</v>
      </c>
      <c r="D7" s="152">
        <v>3991</v>
      </c>
      <c r="E7" s="5">
        <f t="shared" ref="E7:E15" si="1">D7+C7</f>
        <v>8194</v>
      </c>
      <c r="F7" s="125">
        <v>0</v>
      </c>
      <c r="G7" s="95">
        <v>0</v>
      </c>
      <c r="H7" s="4">
        <f t="shared" ref="H7:H14" si="2">G7+F7</f>
        <v>0</v>
      </c>
      <c r="I7" s="125">
        <v>0</v>
      </c>
      <c r="J7" s="125">
        <v>0</v>
      </c>
      <c r="K7" s="5">
        <f t="shared" ref="K7:K14" si="3">I7+J7</f>
        <v>0</v>
      </c>
      <c r="L7" s="6">
        <f t="shared" ref="L7:L15" si="4">I7+F7+C7</f>
        <v>4203</v>
      </c>
      <c r="M7" s="6">
        <f t="shared" ref="M7:M15" si="5">J7+G7+D7</f>
        <v>3991</v>
      </c>
      <c r="N7" s="6">
        <f t="shared" ref="N7:N14" si="6">K7+H7+E7</f>
        <v>8194</v>
      </c>
    </row>
    <row r="8" spans="2:19" ht="20.25" customHeight="1" thickBot="1" x14ac:dyDescent="0.25">
      <c r="B8" s="129" t="s">
        <v>145</v>
      </c>
      <c r="C8" s="95">
        <v>6308</v>
      </c>
      <c r="D8" s="95">
        <v>6089</v>
      </c>
      <c r="E8" s="5">
        <f t="shared" si="1"/>
        <v>12397</v>
      </c>
      <c r="F8" s="125">
        <v>0</v>
      </c>
      <c r="G8" s="95">
        <v>0</v>
      </c>
      <c r="H8" s="4">
        <f t="shared" si="2"/>
        <v>0</v>
      </c>
      <c r="I8" s="125">
        <v>0</v>
      </c>
      <c r="J8" s="95">
        <v>0</v>
      </c>
      <c r="K8" s="5">
        <f t="shared" si="3"/>
        <v>0</v>
      </c>
      <c r="L8" s="6">
        <f t="shared" si="4"/>
        <v>6308</v>
      </c>
      <c r="M8" s="6">
        <f t="shared" si="5"/>
        <v>6089</v>
      </c>
      <c r="N8" s="6">
        <f t="shared" si="6"/>
        <v>12397</v>
      </c>
    </row>
    <row r="9" spans="2:19" ht="20.25" customHeight="1" x14ac:dyDescent="0.2">
      <c r="B9" s="129" t="s">
        <v>146</v>
      </c>
      <c r="C9" s="157">
        <v>3283</v>
      </c>
      <c r="D9" s="140">
        <v>3200</v>
      </c>
      <c r="E9" s="5">
        <f t="shared" si="1"/>
        <v>6483</v>
      </c>
      <c r="F9" s="125">
        <v>0</v>
      </c>
      <c r="G9" s="95">
        <v>0</v>
      </c>
      <c r="H9" s="4">
        <f t="shared" si="2"/>
        <v>0</v>
      </c>
      <c r="I9" s="125">
        <v>0</v>
      </c>
      <c r="J9" s="95">
        <v>0</v>
      </c>
      <c r="K9" s="5">
        <f t="shared" si="3"/>
        <v>0</v>
      </c>
      <c r="L9" s="6">
        <f t="shared" si="4"/>
        <v>3283</v>
      </c>
      <c r="M9" s="6">
        <f t="shared" si="5"/>
        <v>3200</v>
      </c>
      <c r="N9" s="6">
        <f t="shared" si="6"/>
        <v>6483</v>
      </c>
    </row>
    <row r="10" spans="2:19" ht="20.25" customHeight="1" x14ac:dyDescent="0.2">
      <c r="B10" s="129" t="s">
        <v>147</v>
      </c>
      <c r="C10" s="95">
        <v>0</v>
      </c>
      <c r="D10" s="95">
        <v>0</v>
      </c>
      <c r="E10" s="5">
        <f t="shared" si="1"/>
        <v>0</v>
      </c>
      <c r="F10" s="125">
        <v>0</v>
      </c>
      <c r="G10" s="95">
        <v>0</v>
      </c>
      <c r="H10" s="4">
        <f t="shared" si="2"/>
        <v>0</v>
      </c>
      <c r="I10" s="125">
        <v>714</v>
      </c>
      <c r="J10" s="125">
        <v>666</v>
      </c>
      <c r="K10" s="5">
        <f t="shared" si="3"/>
        <v>1380</v>
      </c>
      <c r="L10" s="6">
        <f t="shared" si="4"/>
        <v>714</v>
      </c>
      <c r="M10" s="6">
        <f t="shared" si="5"/>
        <v>666</v>
      </c>
      <c r="N10" s="6">
        <f t="shared" si="6"/>
        <v>1380</v>
      </c>
    </row>
    <row r="11" spans="2:19" ht="20.25" customHeight="1" x14ac:dyDescent="0.2">
      <c r="B11" s="129" t="s">
        <v>148</v>
      </c>
      <c r="C11" s="95">
        <v>2147</v>
      </c>
      <c r="D11" s="95">
        <v>2007</v>
      </c>
      <c r="E11" s="5">
        <f>D11+C11</f>
        <v>4154</v>
      </c>
      <c r="F11" s="125">
        <v>0</v>
      </c>
      <c r="G11" s="95">
        <v>0</v>
      </c>
      <c r="H11" s="4">
        <f t="shared" si="2"/>
        <v>0</v>
      </c>
      <c r="I11" s="125">
        <v>0</v>
      </c>
      <c r="J11" s="125">
        <v>0</v>
      </c>
      <c r="K11" s="5">
        <f t="shared" si="3"/>
        <v>0</v>
      </c>
      <c r="L11" s="6">
        <f t="shared" si="4"/>
        <v>2147</v>
      </c>
      <c r="M11" s="6">
        <f t="shared" si="5"/>
        <v>2007</v>
      </c>
      <c r="N11" s="6">
        <f t="shared" si="6"/>
        <v>4154</v>
      </c>
    </row>
    <row r="12" spans="2:19" ht="20.25" customHeight="1" thickBot="1" x14ac:dyDescent="0.25">
      <c r="B12" s="129" t="s">
        <v>149</v>
      </c>
      <c r="C12" s="95">
        <v>1217</v>
      </c>
      <c r="D12" s="95">
        <v>1174</v>
      </c>
      <c r="E12" s="5">
        <f t="shared" si="1"/>
        <v>2391</v>
      </c>
      <c r="F12" s="125">
        <v>0</v>
      </c>
      <c r="G12" s="95">
        <v>0</v>
      </c>
      <c r="H12" s="4">
        <f t="shared" si="2"/>
        <v>0</v>
      </c>
      <c r="I12" s="125">
        <v>0</v>
      </c>
      <c r="J12" s="95">
        <v>0</v>
      </c>
      <c r="K12" s="5">
        <f t="shared" si="3"/>
        <v>0</v>
      </c>
      <c r="L12" s="6">
        <f t="shared" si="4"/>
        <v>1217</v>
      </c>
      <c r="M12" s="6">
        <f t="shared" si="5"/>
        <v>1174</v>
      </c>
      <c r="N12" s="6">
        <f t="shared" si="6"/>
        <v>2391</v>
      </c>
    </row>
    <row r="13" spans="2:19" ht="20.25" customHeight="1" x14ac:dyDescent="0.2">
      <c r="B13" s="129" t="s">
        <v>150</v>
      </c>
      <c r="C13" s="157">
        <v>2790</v>
      </c>
      <c r="D13" s="140">
        <v>2811</v>
      </c>
      <c r="E13" s="5">
        <f t="shared" si="1"/>
        <v>5601</v>
      </c>
      <c r="F13" s="125">
        <v>0</v>
      </c>
      <c r="G13" s="95">
        <v>0</v>
      </c>
      <c r="H13" s="4">
        <f t="shared" si="2"/>
        <v>0</v>
      </c>
      <c r="I13" s="125">
        <v>0</v>
      </c>
      <c r="J13" s="125">
        <v>0</v>
      </c>
      <c r="K13" s="5">
        <f t="shared" si="3"/>
        <v>0</v>
      </c>
      <c r="L13" s="6">
        <f t="shared" si="4"/>
        <v>2790</v>
      </c>
      <c r="M13" s="6">
        <f t="shared" si="5"/>
        <v>2811</v>
      </c>
      <c r="N13" s="6">
        <f t="shared" si="6"/>
        <v>5601</v>
      </c>
    </row>
    <row r="14" spans="2:19" ht="20.25" customHeight="1" thickBot="1" x14ac:dyDescent="0.25">
      <c r="B14" s="129" t="s">
        <v>151</v>
      </c>
      <c r="C14" s="95">
        <v>1686</v>
      </c>
      <c r="D14" s="95">
        <v>1575</v>
      </c>
      <c r="E14" s="5">
        <f t="shared" si="1"/>
        <v>3261</v>
      </c>
      <c r="F14" s="125">
        <v>0</v>
      </c>
      <c r="G14" s="95">
        <v>0</v>
      </c>
      <c r="H14" s="4">
        <f t="shared" si="2"/>
        <v>0</v>
      </c>
      <c r="I14" s="125">
        <v>0</v>
      </c>
      <c r="J14" s="125">
        <v>0</v>
      </c>
      <c r="K14" s="5">
        <f t="shared" si="3"/>
        <v>0</v>
      </c>
      <c r="L14" s="6">
        <f t="shared" si="4"/>
        <v>1686</v>
      </c>
      <c r="M14" s="6">
        <f t="shared" si="5"/>
        <v>1575</v>
      </c>
      <c r="N14" s="6">
        <f t="shared" si="6"/>
        <v>3261</v>
      </c>
    </row>
    <row r="15" spans="2:19" ht="20.25" customHeight="1" thickBot="1" x14ac:dyDescent="0.25">
      <c r="B15" s="192" t="s">
        <v>11</v>
      </c>
      <c r="C15" s="131">
        <f>SUM(C6:C14)</f>
        <v>28617</v>
      </c>
      <c r="D15" s="131">
        <f>SUM(D6:D14)</f>
        <v>27707</v>
      </c>
      <c r="E15" s="5">
        <f t="shared" si="1"/>
        <v>56324</v>
      </c>
      <c r="F15" s="5">
        <f>F14+F13+F12+F11++F10+F9+F8+F7+F6</f>
        <v>0</v>
      </c>
      <c r="G15" s="5">
        <f t="shared" ref="G15:H15" si="7">G14+G13+G12+G11++G10+G9+G8+G7+G6</f>
        <v>0</v>
      </c>
      <c r="H15" s="5">
        <f t="shared" si="7"/>
        <v>0</v>
      </c>
      <c r="I15" s="5">
        <f t="shared" ref="I15" si="8">I14+I13+I12+I11++I10+I9+I8+I7+I6</f>
        <v>714</v>
      </c>
      <c r="J15" s="5">
        <f t="shared" ref="J15" si="9">J14+J13+J12+J11++J10+J9+J8+J7+J6</f>
        <v>666</v>
      </c>
      <c r="K15" s="5">
        <f t="shared" ref="K15" si="10">K14+K13+K12+K11++K10+K9+K8+K7+K6</f>
        <v>1380</v>
      </c>
      <c r="L15" s="6">
        <f t="shared" si="4"/>
        <v>29331</v>
      </c>
      <c r="M15" s="6">
        <f t="shared" si="5"/>
        <v>28373</v>
      </c>
      <c r="N15" s="6">
        <f>K15+H15+E15</f>
        <v>57704</v>
      </c>
      <c r="Q15" s="20"/>
      <c r="R15" s="20"/>
      <c r="S15" s="20"/>
    </row>
    <row r="16" spans="2:19" ht="40.5" customHeight="1" thickBot="1" x14ac:dyDescent="0.25"/>
    <row r="17" spans="2:17" ht="17.25" customHeight="1" x14ac:dyDescent="0.2">
      <c r="B17" s="363" t="s">
        <v>121</v>
      </c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14"/>
    </row>
    <row r="18" spans="2:17" ht="17.25" customHeight="1" thickBot="1" x14ac:dyDescent="0.25">
      <c r="B18" s="319" t="s">
        <v>96</v>
      </c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1"/>
    </row>
    <row r="19" spans="2:17" ht="17.25" customHeight="1" x14ac:dyDescent="0.2">
      <c r="B19" s="361" t="s">
        <v>89</v>
      </c>
      <c r="C19" s="316" t="s">
        <v>0</v>
      </c>
      <c r="D19" s="307"/>
      <c r="E19" s="314" t="s">
        <v>1</v>
      </c>
      <c r="F19" s="306" t="s">
        <v>2</v>
      </c>
      <c r="G19" s="307"/>
      <c r="H19" s="314" t="s">
        <v>3</v>
      </c>
      <c r="I19" s="355" t="s">
        <v>4</v>
      </c>
      <c r="J19" s="316"/>
      <c r="K19" s="314" t="s">
        <v>5</v>
      </c>
      <c r="L19" s="306" t="s">
        <v>6</v>
      </c>
      <c r="M19" s="307" t="s">
        <v>7</v>
      </c>
      <c r="N19" s="308" t="s">
        <v>8</v>
      </c>
    </row>
    <row r="20" spans="2:17" ht="17.25" customHeight="1" thickBot="1" x14ac:dyDescent="0.25">
      <c r="B20" s="398"/>
      <c r="C20" s="1" t="s">
        <v>9</v>
      </c>
      <c r="D20" s="191" t="s">
        <v>10</v>
      </c>
      <c r="E20" s="315"/>
      <c r="F20" s="190" t="s">
        <v>9</v>
      </c>
      <c r="G20" s="191" t="s">
        <v>10</v>
      </c>
      <c r="H20" s="315"/>
      <c r="I20" s="1" t="s">
        <v>9</v>
      </c>
      <c r="J20" s="191" t="s">
        <v>10</v>
      </c>
      <c r="K20" s="315"/>
      <c r="L20" s="319"/>
      <c r="M20" s="320"/>
      <c r="N20" s="321"/>
    </row>
    <row r="21" spans="2:17" ht="17.25" customHeight="1" x14ac:dyDescent="0.2">
      <c r="B21" s="193" t="s">
        <v>143</v>
      </c>
      <c r="C21" s="153">
        <v>239</v>
      </c>
      <c r="D21" s="154">
        <v>245</v>
      </c>
      <c r="E21" s="5">
        <f>D21+C21</f>
        <v>484</v>
      </c>
      <c r="F21" s="125">
        <v>0</v>
      </c>
      <c r="G21" s="95">
        <v>0</v>
      </c>
      <c r="H21" s="4">
        <f>G21+F21</f>
        <v>0</v>
      </c>
      <c r="I21" s="95">
        <v>0</v>
      </c>
      <c r="J21" s="95">
        <v>0</v>
      </c>
      <c r="K21" s="5">
        <f>J21+I21</f>
        <v>0</v>
      </c>
      <c r="L21" s="6">
        <f>I21+F21+C21</f>
        <v>239</v>
      </c>
      <c r="M21" s="6">
        <f t="shared" ref="M21:N21" si="11">J21+G21+D21</f>
        <v>245</v>
      </c>
      <c r="N21" s="6">
        <f t="shared" si="11"/>
        <v>484</v>
      </c>
      <c r="P21" s="20"/>
    </row>
    <row r="22" spans="2:17" ht="17.25" customHeight="1" x14ac:dyDescent="0.2">
      <c r="B22" s="129" t="s">
        <v>144</v>
      </c>
      <c r="C22" s="95">
        <v>242</v>
      </c>
      <c r="D22" s="95">
        <v>238</v>
      </c>
      <c r="E22" s="5">
        <f t="shared" ref="E22:E29" si="12">D22+C22</f>
        <v>480</v>
      </c>
      <c r="F22" s="125">
        <v>0</v>
      </c>
      <c r="G22" s="95">
        <v>0</v>
      </c>
      <c r="H22" s="4">
        <f t="shared" ref="H22:H29" si="13">G22+F22</f>
        <v>0</v>
      </c>
      <c r="I22" s="95">
        <v>0</v>
      </c>
      <c r="J22" s="95">
        <v>0</v>
      </c>
      <c r="K22" s="5">
        <f t="shared" ref="K22:K29" si="14">J22+I22</f>
        <v>0</v>
      </c>
      <c r="L22" s="6">
        <f t="shared" ref="L22:L30" si="15">I22+F22+C22</f>
        <v>242</v>
      </c>
      <c r="M22" s="6">
        <f t="shared" ref="M22:M30" si="16">J22+G22+D22</f>
        <v>238</v>
      </c>
      <c r="N22" s="6">
        <f t="shared" ref="N22:N30" si="17">K22+H22+E22</f>
        <v>480</v>
      </c>
    </row>
    <row r="23" spans="2:17" ht="17.25" customHeight="1" x14ac:dyDescent="0.2">
      <c r="B23" s="129" t="s">
        <v>145</v>
      </c>
      <c r="C23" s="159">
        <v>997</v>
      </c>
      <c r="D23" s="160">
        <v>808</v>
      </c>
      <c r="E23" s="5">
        <f t="shared" si="12"/>
        <v>1805</v>
      </c>
      <c r="F23" s="125">
        <v>0</v>
      </c>
      <c r="G23" s="95">
        <v>0</v>
      </c>
      <c r="H23" s="4">
        <f t="shared" si="13"/>
        <v>0</v>
      </c>
      <c r="I23" s="155">
        <v>0</v>
      </c>
      <c r="J23" s="156">
        <v>0</v>
      </c>
      <c r="K23" s="5">
        <f t="shared" si="14"/>
        <v>0</v>
      </c>
      <c r="L23" s="6">
        <f t="shared" si="15"/>
        <v>997</v>
      </c>
      <c r="M23" s="6">
        <f t="shared" si="16"/>
        <v>808</v>
      </c>
      <c r="N23" s="6">
        <f t="shared" si="17"/>
        <v>1805</v>
      </c>
    </row>
    <row r="24" spans="2:17" ht="17.25" customHeight="1" x14ac:dyDescent="0.2">
      <c r="B24" s="129" t="s">
        <v>146</v>
      </c>
      <c r="C24" s="159">
        <v>466</v>
      </c>
      <c r="D24" s="160">
        <v>488</v>
      </c>
      <c r="E24" s="5">
        <f t="shared" si="12"/>
        <v>954</v>
      </c>
      <c r="F24" s="125">
        <v>0</v>
      </c>
      <c r="G24" s="95">
        <v>0</v>
      </c>
      <c r="H24" s="4">
        <f t="shared" si="13"/>
        <v>0</v>
      </c>
      <c r="I24" s="95">
        <v>0</v>
      </c>
      <c r="J24" s="95">
        <v>0</v>
      </c>
      <c r="K24" s="5">
        <f t="shared" si="14"/>
        <v>0</v>
      </c>
      <c r="L24" s="6">
        <f t="shared" si="15"/>
        <v>466</v>
      </c>
      <c r="M24" s="6">
        <f t="shared" si="16"/>
        <v>488</v>
      </c>
      <c r="N24" s="6">
        <f t="shared" si="17"/>
        <v>954</v>
      </c>
    </row>
    <row r="25" spans="2:17" ht="17.25" customHeight="1" x14ac:dyDescent="0.2">
      <c r="B25" s="129" t="s">
        <v>147</v>
      </c>
      <c r="C25" s="95">
        <v>0</v>
      </c>
      <c r="D25" s="95">
        <v>0</v>
      </c>
      <c r="E25" s="5">
        <f t="shared" si="12"/>
        <v>0</v>
      </c>
      <c r="F25" s="125">
        <v>0</v>
      </c>
      <c r="G25" s="95">
        <v>0</v>
      </c>
      <c r="H25" s="4">
        <f t="shared" si="13"/>
        <v>0</v>
      </c>
      <c r="I25" s="95">
        <v>1077</v>
      </c>
      <c r="J25" s="95">
        <v>992</v>
      </c>
      <c r="K25" s="5">
        <f t="shared" si="14"/>
        <v>2069</v>
      </c>
      <c r="L25" s="6">
        <f t="shared" si="15"/>
        <v>1077</v>
      </c>
      <c r="M25" s="6">
        <f t="shared" si="16"/>
        <v>992</v>
      </c>
      <c r="N25" s="6">
        <f t="shared" si="17"/>
        <v>2069</v>
      </c>
    </row>
    <row r="26" spans="2:17" ht="17.25" customHeight="1" x14ac:dyDescent="0.2">
      <c r="B26" s="129" t="s">
        <v>148</v>
      </c>
      <c r="C26" s="95">
        <v>171</v>
      </c>
      <c r="D26" s="95">
        <v>195</v>
      </c>
      <c r="E26" s="5">
        <f>D26+C26</f>
        <v>366</v>
      </c>
      <c r="F26" s="125">
        <v>0</v>
      </c>
      <c r="G26" s="95">
        <v>0</v>
      </c>
      <c r="H26" s="4">
        <f t="shared" si="13"/>
        <v>0</v>
      </c>
      <c r="I26" s="95">
        <v>0</v>
      </c>
      <c r="J26" s="95">
        <v>0</v>
      </c>
      <c r="K26" s="5">
        <f t="shared" si="14"/>
        <v>0</v>
      </c>
      <c r="L26" s="6">
        <f t="shared" si="15"/>
        <v>171</v>
      </c>
      <c r="M26" s="6">
        <f t="shared" si="16"/>
        <v>195</v>
      </c>
      <c r="N26" s="6">
        <f t="shared" si="17"/>
        <v>366</v>
      </c>
    </row>
    <row r="27" spans="2:17" ht="17.25" customHeight="1" x14ac:dyDescent="0.2">
      <c r="B27" s="129" t="s">
        <v>149</v>
      </c>
      <c r="C27" s="95">
        <v>256</v>
      </c>
      <c r="D27" s="95">
        <v>240</v>
      </c>
      <c r="E27" s="5">
        <f t="shared" si="12"/>
        <v>496</v>
      </c>
      <c r="F27" s="125">
        <v>0</v>
      </c>
      <c r="G27" s="95">
        <v>0</v>
      </c>
      <c r="H27" s="4">
        <f t="shared" si="13"/>
        <v>0</v>
      </c>
      <c r="I27" s="95">
        <v>0</v>
      </c>
      <c r="J27" s="95">
        <v>0</v>
      </c>
      <c r="K27" s="5">
        <f t="shared" si="14"/>
        <v>0</v>
      </c>
      <c r="L27" s="6">
        <f t="shared" si="15"/>
        <v>256</v>
      </c>
      <c r="M27" s="6">
        <f t="shared" si="16"/>
        <v>240</v>
      </c>
      <c r="N27" s="6">
        <f t="shared" si="17"/>
        <v>496</v>
      </c>
    </row>
    <row r="28" spans="2:17" ht="17.25" customHeight="1" x14ac:dyDescent="0.2">
      <c r="B28" s="129" t="s">
        <v>150</v>
      </c>
      <c r="C28" s="95">
        <v>612</v>
      </c>
      <c r="D28" s="95">
        <v>619</v>
      </c>
      <c r="E28" s="5">
        <f t="shared" si="12"/>
        <v>1231</v>
      </c>
      <c r="F28" s="125">
        <v>0</v>
      </c>
      <c r="G28" s="95">
        <v>0</v>
      </c>
      <c r="H28" s="4">
        <f t="shared" si="13"/>
        <v>0</v>
      </c>
      <c r="I28" s="95">
        <v>0</v>
      </c>
      <c r="J28" s="95">
        <v>0</v>
      </c>
      <c r="K28" s="5">
        <f t="shared" si="14"/>
        <v>0</v>
      </c>
      <c r="L28" s="6">
        <f t="shared" si="15"/>
        <v>612</v>
      </c>
      <c r="M28" s="6">
        <f t="shared" si="16"/>
        <v>619</v>
      </c>
      <c r="N28" s="6">
        <f t="shared" si="17"/>
        <v>1231</v>
      </c>
    </row>
    <row r="29" spans="2:17" ht="17.25" customHeight="1" thickBot="1" x14ac:dyDescent="0.25">
      <c r="B29" s="129" t="s">
        <v>151</v>
      </c>
      <c r="C29" s="95">
        <v>0</v>
      </c>
      <c r="D29" s="95">
        <v>0</v>
      </c>
      <c r="E29" s="5">
        <f t="shared" si="12"/>
        <v>0</v>
      </c>
      <c r="F29" s="125">
        <v>0</v>
      </c>
      <c r="G29" s="95">
        <v>0</v>
      </c>
      <c r="H29" s="4">
        <f t="shared" si="13"/>
        <v>0</v>
      </c>
      <c r="I29" s="95">
        <v>0</v>
      </c>
      <c r="J29" s="95">
        <v>0</v>
      </c>
      <c r="K29" s="5">
        <f t="shared" si="14"/>
        <v>0</v>
      </c>
      <c r="L29" s="6">
        <f t="shared" si="15"/>
        <v>0</v>
      </c>
      <c r="M29" s="6">
        <f t="shared" si="16"/>
        <v>0</v>
      </c>
      <c r="N29" s="6">
        <f t="shared" si="17"/>
        <v>0</v>
      </c>
    </row>
    <row r="30" spans="2:17" ht="17.25" customHeight="1" thickBot="1" x14ac:dyDescent="0.25">
      <c r="B30" s="192" t="s">
        <v>11</v>
      </c>
      <c r="C30" s="131">
        <f>C29+C28+C27+C26+C25+C24+C23+C22+C21</f>
        <v>2983</v>
      </c>
      <c r="D30" s="131">
        <f>D29+D28+D27+D26+D25+D24+D23+D22+D21</f>
        <v>2833</v>
      </c>
      <c r="E30" s="131">
        <f t="shared" ref="E30" si="18">E29+E28+E27+E26+E25+E24+E23+E22+E21</f>
        <v>5816</v>
      </c>
      <c r="F30" s="131">
        <f>F21+F22+F23+F24+F25+F26+F27+F28+F29</f>
        <v>0</v>
      </c>
      <c r="G30" s="131">
        <f t="shared" ref="G30:I30" si="19">G21+G22+G23+G24+G25+G26+G27+G28+G29</f>
        <v>0</v>
      </c>
      <c r="H30" s="131">
        <f t="shared" si="19"/>
        <v>0</v>
      </c>
      <c r="I30" s="131">
        <f t="shared" si="19"/>
        <v>1077</v>
      </c>
      <c r="J30" s="131">
        <f t="shared" ref="J30" si="20">J21+J22+J23+J24+J25+J26+J27+J28+J29</f>
        <v>992</v>
      </c>
      <c r="K30" s="131">
        <f t="shared" ref="K30" si="21">K21+K22+K23+K24+K25+K26+K27+K28+K29</f>
        <v>2069</v>
      </c>
      <c r="L30" s="6">
        <f t="shared" si="15"/>
        <v>4060</v>
      </c>
      <c r="M30" s="6">
        <f t="shared" si="16"/>
        <v>3825</v>
      </c>
      <c r="N30" s="6">
        <f t="shared" si="17"/>
        <v>7885</v>
      </c>
    </row>
    <row r="31" spans="2:17" ht="15" customHeight="1" thickBot="1" x14ac:dyDescent="0.25">
      <c r="Q31" s="20"/>
    </row>
    <row r="32" spans="2:17" ht="21" x14ac:dyDescent="0.2">
      <c r="B32" s="363" t="s">
        <v>121</v>
      </c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14"/>
    </row>
    <row r="33" spans="2:15" ht="21" customHeight="1" thickBot="1" x14ac:dyDescent="0.25">
      <c r="B33" s="319" t="s">
        <v>181</v>
      </c>
      <c r="C33" s="320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1"/>
    </row>
    <row r="34" spans="2:15" ht="21" x14ac:dyDescent="0.2">
      <c r="B34" s="361" t="s">
        <v>110</v>
      </c>
      <c r="C34" s="316" t="s">
        <v>0</v>
      </c>
      <c r="D34" s="307"/>
      <c r="E34" s="317" t="s">
        <v>1</v>
      </c>
      <c r="F34" s="306" t="s">
        <v>2</v>
      </c>
      <c r="G34" s="307"/>
      <c r="H34" s="314" t="s">
        <v>3</v>
      </c>
      <c r="I34" s="355" t="s">
        <v>4</v>
      </c>
      <c r="J34" s="316"/>
      <c r="K34" s="317" t="s">
        <v>5</v>
      </c>
      <c r="L34" s="306" t="s">
        <v>6</v>
      </c>
      <c r="M34" s="307" t="s">
        <v>7</v>
      </c>
      <c r="N34" s="308" t="s">
        <v>8</v>
      </c>
    </row>
    <row r="35" spans="2:15" ht="21.75" thickBot="1" x14ac:dyDescent="0.25">
      <c r="B35" s="398"/>
      <c r="C35" s="13" t="s">
        <v>9</v>
      </c>
      <c r="D35" s="187" t="s">
        <v>10</v>
      </c>
      <c r="E35" s="397"/>
      <c r="F35" s="186" t="s">
        <v>9</v>
      </c>
      <c r="G35" s="187" t="s">
        <v>10</v>
      </c>
      <c r="H35" s="390"/>
      <c r="I35" s="13" t="s">
        <v>9</v>
      </c>
      <c r="J35" s="187" t="s">
        <v>10</v>
      </c>
      <c r="K35" s="397"/>
      <c r="L35" s="309"/>
      <c r="M35" s="310"/>
      <c r="N35" s="311"/>
    </row>
    <row r="36" spans="2:15" ht="21.75" thickBot="1" x14ac:dyDescent="0.25">
      <c r="B36" s="193" t="s">
        <v>92</v>
      </c>
      <c r="C36" s="157">
        <f>C15</f>
        <v>28617</v>
      </c>
      <c r="D36" s="157">
        <f>D15</f>
        <v>27707</v>
      </c>
      <c r="E36" s="141">
        <f>D36+C36</f>
        <v>56324</v>
      </c>
      <c r="F36" s="158">
        <v>0</v>
      </c>
      <c r="G36" s="140">
        <v>0</v>
      </c>
      <c r="H36" s="126">
        <v>0</v>
      </c>
      <c r="I36" s="142">
        <f>I15</f>
        <v>714</v>
      </c>
      <c r="J36" s="142">
        <f>J15</f>
        <v>666</v>
      </c>
      <c r="K36" s="141">
        <f>I36+J36</f>
        <v>1380</v>
      </c>
      <c r="L36" s="228">
        <f>L15</f>
        <v>29331</v>
      </c>
      <c r="M36" s="228">
        <f>M15</f>
        <v>28373</v>
      </c>
      <c r="N36" s="128">
        <f>M36+L36</f>
        <v>57704</v>
      </c>
      <c r="O36" s="20"/>
    </row>
    <row r="37" spans="2:15" ht="21.75" thickBot="1" x14ac:dyDescent="0.25">
      <c r="B37" s="197" t="s">
        <v>93</v>
      </c>
      <c r="C37" s="159">
        <f>C30</f>
        <v>2983</v>
      </c>
      <c r="D37" s="159">
        <f>D30</f>
        <v>2833</v>
      </c>
      <c r="E37" s="141">
        <f t="shared" ref="E37:E38" si="22">D37+C37</f>
        <v>5816</v>
      </c>
      <c r="F37" s="161">
        <v>0</v>
      </c>
      <c r="G37" s="162">
        <v>0</v>
      </c>
      <c r="H37" s="19">
        <v>0</v>
      </c>
      <c r="I37" s="159">
        <f>I30</f>
        <v>1077</v>
      </c>
      <c r="J37" s="159">
        <f>J30</f>
        <v>992</v>
      </c>
      <c r="K37" s="282">
        <f>I37+J37</f>
        <v>2069</v>
      </c>
      <c r="L37" s="18">
        <f>L30</f>
        <v>4060</v>
      </c>
      <c r="M37" s="18">
        <f>M30</f>
        <v>3825</v>
      </c>
      <c r="N37" s="128">
        <f>M37+L37</f>
        <v>7885</v>
      </c>
      <c r="O37" s="20"/>
    </row>
    <row r="38" spans="2:15" ht="21.75" thickBot="1" x14ac:dyDescent="0.25">
      <c r="B38" s="16" t="s">
        <v>12</v>
      </c>
      <c r="C38" s="12">
        <f>C37+C36</f>
        <v>31600</v>
      </c>
      <c r="D38" s="12">
        <f>D37+D36</f>
        <v>30540</v>
      </c>
      <c r="E38" s="141">
        <f t="shared" si="22"/>
        <v>62140</v>
      </c>
      <c r="F38" s="163">
        <v>0</v>
      </c>
      <c r="G38" s="164">
        <v>0</v>
      </c>
      <c r="H38" s="165">
        <v>0</v>
      </c>
      <c r="I38" s="131">
        <f>I37+I36</f>
        <v>1791</v>
      </c>
      <c r="J38" s="131">
        <f t="shared" ref="J38:N38" si="23">J37+J36</f>
        <v>1658</v>
      </c>
      <c r="K38" s="131">
        <f t="shared" si="23"/>
        <v>3449</v>
      </c>
      <c r="L38" s="131">
        <f t="shared" si="23"/>
        <v>33391</v>
      </c>
      <c r="M38" s="131">
        <f t="shared" si="23"/>
        <v>32198</v>
      </c>
      <c r="N38" s="131">
        <f t="shared" si="23"/>
        <v>65589</v>
      </c>
    </row>
  </sheetData>
  <mergeCells count="36">
    <mergeCell ref="K34:K35"/>
    <mergeCell ref="L34:L35"/>
    <mergeCell ref="M34:M35"/>
    <mergeCell ref="N34:N35"/>
    <mergeCell ref="B34:B35"/>
    <mergeCell ref="C34:D34"/>
    <mergeCell ref="E34:E35"/>
    <mergeCell ref="F34:G34"/>
    <mergeCell ref="H34:H35"/>
    <mergeCell ref="I34:J34"/>
    <mergeCell ref="B33:N33"/>
    <mergeCell ref="M4:M5"/>
    <mergeCell ref="N4:N5"/>
    <mergeCell ref="B17:N17"/>
    <mergeCell ref="B18:N18"/>
    <mergeCell ref="B19:B20"/>
    <mergeCell ref="C19:D19"/>
    <mergeCell ref="E19:E20"/>
    <mergeCell ref="F19:G19"/>
    <mergeCell ref="H19:H20"/>
    <mergeCell ref="I19:J19"/>
    <mergeCell ref="K19:K20"/>
    <mergeCell ref="L19:L20"/>
    <mergeCell ref="M19:M20"/>
    <mergeCell ref="N19:N20"/>
    <mergeCell ref="B32:N32"/>
    <mergeCell ref="B2:N2"/>
    <mergeCell ref="B3:N3"/>
    <mergeCell ref="B4:B5"/>
    <mergeCell ref="C4:D4"/>
    <mergeCell ref="E4:E5"/>
    <mergeCell ref="F4:G4"/>
    <mergeCell ref="H4:H5"/>
    <mergeCell ref="I4:J4"/>
    <mergeCell ref="K4:K5"/>
    <mergeCell ref="L4:L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rightToLeft="1" topLeftCell="A25" workbookViewId="0">
      <selection activeCell="K38" sqref="K38"/>
    </sheetView>
  </sheetViews>
  <sheetFormatPr defaultRowHeight="14.25" x14ac:dyDescent="0.2"/>
  <cols>
    <col min="1" max="1" width="17" style="196" customWidth="1"/>
    <col min="2" max="2" width="10.5" style="196" customWidth="1"/>
    <col min="3" max="4" width="8.125" style="196" customWidth="1"/>
    <col min="5" max="6" width="4.25" style="196" customWidth="1"/>
    <col min="7" max="7" width="8" style="196" customWidth="1"/>
    <col min="8" max="9" width="7.125" style="196" customWidth="1"/>
    <col min="10" max="11" width="8.25" style="196" customWidth="1"/>
    <col min="12" max="12" width="8.625" style="196" customWidth="1"/>
    <col min="13" max="13" width="8.125" style="196" customWidth="1"/>
    <col min="14" max="16384" width="9" style="196"/>
  </cols>
  <sheetData>
    <row r="1" spans="1:15" ht="21" x14ac:dyDescent="0.2">
      <c r="A1" s="363" t="s">
        <v>121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14"/>
    </row>
    <row r="2" spans="1:15" ht="21.75" thickBot="1" x14ac:dyDescent="0.25">
      <c r="A2" s="319" t="s">
        <v>180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1"/>
    </row>
    <row r="3" spans="1:15" ht="21" x14ac:dyDescent="0.2">
      <c r="A3" s="361" t="s">
        <v>89</v>
      </c>
      <c r="B3" s="316" t="s">
        <v>0</v>
      </c>
      <c r="C3" s="307"/>
      <c r="D3" s="317" t="s">
        <v>1</v>
      </c>
      <c r="E3" s="306" t="s">
        <v>2</v>
      </c>
      <c r="F3" s="307"/>
      <c r="G3" s="314" t="s">
        <v>3</v>
      </c>
      <c r="H3" s="355" t="s">
        <v>4</v>
      </c>
      <c r="I3" s="316"/>
      <c r="J3" s="317" t="s">
        <v>5</v>
      </c>
      <c r="K3" s="306" t="s">
        <v>6</v>
      </c>
      <c r="L3" s="307" t="s">
        <v>7</v>
      </c>
      <c r="M3" s="308" t="s">
        <v>8</v>
      </c>
    </row>
    <row r="4" spans="1:15" ht="21.75" thickBot="1" x14ac:dyDescent="0.25">
      <c r="A4" s="362"/>
      <c r="B4" s="13" t="s">
        <v>9</v>
      </c>
      <c r="C4" s="187" t="s">
        <v>10</v>
      </c>
      <c r="D4" s="397"/>
      <c r="E4" s="186" t="s">
        <v>9</v>
      </c>
      <c r="F4" s="187" t="s">
        <v>10</v>
      </c>
      <c r="G4" s="390"/>
      <c r="H4" s="13" t="s">
        <v>9</v>
      </c>
      <c r="I4" s="187" t="s">
        <v>10</v>
      </c>
      <c r="J4" s="397"/>
      <c r="K4" s="309"/>
      <c r="L4" s="310"/>
      <c r="M4" s="311"/>
    </row>
    <row r="5" spans="1:15" ht="21.75" thickBot="1" x14ac:dyDescent="0.25">
      <c r="A5" s="193" t="s">
        <v>92</v>
      </c>
      <c r="B5" s="166">
        <f>'پایگاه سلامت ضمیمه ایرانی '!C28</f>
        <v>18966</v>
      </c>
      <c r="C5" s="166">
        <f>'پایگاه سلامت ضمیمه ایرانی '!D28</f>
        <v>18379</v>
      </c>
      <c r="D5" s="141">
        <f>C5+B5</f>
        <v>37345</v>
      </c>
      <c r="E5" s="166">
        <v>0</v>
      </c>
      <c r="F5" s="167">
        <v>0</v>
      </c>
      <c r="G5" s="128">
        <v>0</v>
      </c>
      <c r="H5" s="166">
        <v>0</v>
      </c>
      <c r="I5" s="167">
        <v>0</v>
      </c>
      <c r="J5" s="143">
        <v>0</v>
      </c>
      <c r="K5" s="228">
        <f>H5+E5+B5</f>
        <v>18966</v>
      </c>
      <c r="L5" s="228">
        <f t="shared" ref="L5:M6" si="0">I5+F5+C5</f>
        <v>18379</v>
      </c>
      <c r="M5" s="228">
        <f t="shared" si="0"/>
        <v>37345</v>
      </c>
    </row>
    <row r="6" spans="1:15" ht="21.75" thickBot="1" x14ac:dyDescent="0.25">
      <c r="A6" s="168" t="s">
        <v>93</v>
      </c>
      <c r="B6" s="169">
        <f>' جمع بندی ضمیمه شهری'!C31</f>
        <v>2454</v>
      </c>
      <c r="C6" s="169">
        <f>' جمع بندی ضمیمه شهری'!D31</f>
        <v>2422</v>
      </c>
      <c r="D6" s="141">
        <f t="shared" ref="D6" si="1">C6+B6</f>
        <v>4876</v>
      </c>
      <c r="E6" s="170">
        <v>0</v>
      </c>
      <c r="F6" s="63">
        <v>0</v>
      </c>
      <c r="G6" s="19">
        <v>0</v>
      </c>
      <c r="H6" s="171">
        <v>0</v>
      </c>
      <c r="I6" s="172">
        <v>0</v>
      </c>
      <c r="J6" s="17">
        <v>0</v>
      </c>
      <c r="K6" s="228">
        <f>H6+E6+B6</f>
        <v>2454</v>
      </c>
      <c r="L6" s="228">
        <f t="shared" si="0"/>
        <v>2422</v>
      </c>
      <c r="M6" s="228">
        <f t="shared" si="0"/>
        <v>4876</v>
      </c>
    </row>
    <row r="7" spans="1:15" ht="21.75" thickBot="1" x14ac:dyDescent="0.25">
      <c r="A7" s="16" t="s">
        <v>12</v>
      </c>
      <c r="B7" s="12">
        <f>B6+B5</f>
        <v>21420</v>
      </c>
      <c r="C7" s="12">
        <f t="shared" ref="C7:D7" si="2">C6+C5</f>
        <v>20801</v>
      </c>
      <c r="D7" s="12">
        <f t="shared" si="2"/>
        <v>42221</v>
      </c>
      <c r="E7" s="12">
        <f t="shared" ref="E7" si="3">E6+E5</f>
        <v>0</v>
      </c>
      <c r="F7" s="12">
        <f t="shared" ref="F7" si="4">F6+F5</f>
        <v>0</v>
      </c>
      <c r="G7" s="12">
        <f t="shared" ref="G7" si="5">G6+G5</f>
        <v>0</v>
      </c>
      <c r="H7" s="12">
        <f t="shared" ref="H7" si="6">H6+H5</f>
        <v>0</v>
      </c>
      <c r="I7" s="12">
        <f t="shared" ref="I7" si="7">I6+I5</f>
        <v>0</v>
      </c>
      <c r="J7" s="12">
        <f t="shared" ref="J7" si="8">J6+J5</f>
        <v>0</v>
      </c>
      <c r="K7" s="12">
        <f>K6+K5</f>
        <v>21420</v>
      </c>
      <c r="L7" s="12">
        <f t="shared" ref="L7" si="9">L6+L5</f>
        <v>20801</v>
      </c>
      <c r="M7" s="12">
        <f t="shared" ref="M7" si="10">M6+M5</f>
        <v>42221</v>
      </c>
      <c r="O7" s="20"/>
    </row>
    <row r="8" spans="1:15" ht="15" thickBot="1" x14ac:dyDescent="0.25">
      <c r="O8" s="20"/>
    </row>
    <row r="9" spans="1:15" ht="21" x14ac:dyDescent="0.2">
      <c r="A9" s="306" t="s">
        <v>111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8"/>
    </row>
    <row r="10" spans="1:15" ht="21.75" thickBot="1" x14ac:dyDescent="0.25">
      <c r="A10" s="319" t="s">
        <v>181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1"/>
    </row>
    <row r="11" spans="1:15" ht="21" x14ac:dyDescent="0.2">
      <c r="A11" s="361" t="s">
        <v>95</v>
      </c>
      <c r="B11" s="306" t="s">
        <v>0</v>
      </c>
      <c r="C11" s="307"/>
      <c r="D11" s="314" t="s">
        <v>1</v>
      </c>
      <c r="E11" s="316" t="s">
        <v>2</v>
      </c>
      <c r="F11" s="307"/>
      <c r="G11" s="314" t="s">
        <v>3</v>
      </c>
      <c r="H11" s="355" t="s">
        <v>4</v>
      </c>
      <c r="I11" s="316"/>
      <c r="J11" s="317" t="s">
        <v>5</v>
      </c>
      <c r="K11" s="306" t="s">
        <v>6</v>
      </c>
      <c r="L11" s="307" t="s">
        <v>7</v>
      </c>
      <c r="M11" s="308" t="s">
        <v>8</v>
      </c>
    </row>
    <row r="12" spans="1:15" ht="21.75" thickBot="1" x14ac:dyDescent="0.25">
      <c r="A12" s="362"/>
      <c r="B12" s="186" t="s">
        <v>9</v>
      </c>
      <c r="C12" s="187" t="s">
        <v>10</v>
      </c>
      <c r="D12" s="390"/>
      <c r="E12" s="13" t="s">
        <v>9</v>
      </c>
      <c r="F12" s="187" t="s">
        <v>10</v>
      </c>
      <c r="G12" s="390"/>
      <c r="H12" s="13" t="s">
        <v>9</v>
      </c>
      <c r="I12" s="187" t="s">
        <v>10</v>
      </c>
      <c r="J12" s="397"/>
      <c r="K12" s="309"/>
      <c r="L12" s="310"/>
      <c r="M12" s="311"/>
    </row>
    <row r="13" spans="1:15" ht="21.75" thickBot="1" x14ac:dyDescent="0.25">
      <c r="A13" s="188" t="s">
        <v>92</v>
      </c>
      <c r="B13" s="166">
        <f>'جمع بندی غیرضمیمه شهری'!C36</f>
        <v>28617</v>
      </c>
      <c r="C13" s="166">
        <f>'جمع بندی غیرضمیمه شهری'!D36</f>
        <v>27707</v>
      </c>
      <c r="D13" s="33">
        <f>C13+B13</f>
        <v>56324</v>
      </c>
      <c r="E13" s="173">
        <v>0</v>
      </c>
      <c r="F13" s="167">
        <v>0</v>
      </c>
      <c r="G13" s="141">
        <v>0</v>
      </c>
      <c r="H13" s="174">
        <f>'جمع بندی غیرضمیمه شهری'!I36</f>
        <v>714</v>
      </c>
      <c r="I13" s="174">
        <f>'جمع بندی غیرضمیمه شهری'!J36</f>
        <v>666</v>
      </c>
      <c r="J13" s="174">
        <f>'جمع بندی غیرضمیمه شهری'!K36</f>
        <v>1380</v>
      </c>
      <c r="K13" s="175">
        <f>H13+E13+B13</f>
        <v>29331</v>
      </c>
      <c r="L13" s="175">
        <f t="shared" ref="L13:M13" si="11">I13+F13+C13</f>
        <v>28373</v>
      </c>
      <c r="M13" s="175">
        <f t="shared" si="11"/>
        <v>57704</v>
      </c>
    </row>
    <row r="14" spans="1:15" ht="21.75" thickBot="1" x14ac:dyDescent="0.25">
      <c r="A14" s="176" t="s">
        <v>93</v>
      </c>
      <c r="B14" s="169">
        <f>'جمع بندی غیرضمیمه شهری'!C37</f>
        <v>2983</v>
      </c>
      <c r="C14" s="169">
        <f>'جمع بندی غیرضمیمه شهری'!D37</f>
        <v>2833</v>
      </c>
      <c r="D14" s="11">
        <f>'جمع بندی غیرضمیمه شهری'!E37</f>
        <v>5816</v>
      </c>
      <c r="E14" s="177">
        <v>0</v>
      </c>
      <c r="F14" s="178">
        <v>0</v>
      </c>
      <c r="G14" s="22">
        <v>0</v>
      </c>
      <c r="H14" s="174">
        <f>'جمع بندی غیرضمیمه شهری'!I37</f>
        <v>1077</v>
      </c>
      <c r="I14" s="174">
        <f>'جمع بندی غیرضمیمه شهری'!J37</f>
        <v>992</v>
      </c>
      <c r="J14" s="174">
        <f>'جمع بندی غیرضمیمه شهری'!K37</f>
        <v>2069</v>
      </c>
      <c r="K14" s="175">
        <f t="shared" ref="K14:K15" si="12">H14+E14+B14</f>
        <v>4060</v>
      </c>
      <c r="L14" s="175">
        <f t="shared" ref="L14:L15" si="13">I14+F14+C14</f>
        <v>3825</v>
      </c>
      <c r="M14" s="175">
        <f t="shared" ref="M14:M15" si="14">J14+G14+D14</f>
        <v>7885</v>
      </c>
    </row>
    <row r="15" spans="1:15" ht="21.75" thickBot="1" x14ac:dyDescent="0.25">
      <c r="A15" s="16" t="s">
        <v>12</v>
      </c>
      <c r="B15" s="12">
        <f>B14+B13</f>
        <v>31600</v>
      </c>
      <c r="C15" s="12">
        <f t="shared" ref="C15:D15" si="15">C14+C13</f>
        <v>30540</v>
      </c>
      <c r="D15" s="12">
        <f t="shared" si="15"/>
        <v>62140</v>
      </c>
      <c r="E15" s="23">
        <v>0</v>
      </c>
      <c r="F15" s="10">
        <v>0</v>
      </c>
      <c r="G15" s="24">
        <v>0</v>
      </c>
      <c r="H15" s="12">
        <f>H14+H13</f>
        <v>1791</v>
      </c>
      <c r="I15" s="12">
        <f t="shared" ref="I15:J15" si="16">I14+I13</f>
        <v>1658</v>
      </c>
      <c r="J15" s="12">
        <f t="shared" si="16"/>
        <v>3449</v>
      </c>
      <c r="K15" s="175">
        <f t="shared" si="12"/>
        <v>33391</v>
      </c>
      <c r="L15" s="175">
        <f t="shared" si="13"/>
        <v>32198</v>
      </c>
      <c r="M15" s="175">
        <f t="shared" si="14"/>
        <v>65589</v>
      </c>
    </row>
    <row r="16" spans="1:15" ht="15" thickBot="1" x14ac:dyDescent="0.25">
      <c r="O16" s="20"/>
    </row>
    <row r="17" spans="1:15" ht="21.75" thickBot="1" x14ac:dyDescent="0.25">
      <c r="A17" s="306" t="s">
        <v>111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8"/>
    </row>
    <row r="18" spans="1:15" ht="21.75" thickBot="1" x14ac:dyDescent="0.25">
      <c r="A18" s="306" t="s">
        <v>50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8"/>
    </row>
    <row r="19" spans="1:15" ht="21" x14ac:dyDescent="0.2">
      <c r="A19" s="312" t="s">
        <v>97</v>
      </c>
      <c r="B19" s="306" t="s">
        <v>0</v>
      </c>
      <c r="C19" s="307"/>
      <c r="D19" s="314" t="s">
        <v>1</v>
      </c>
      <c r="E19" s="306" t="s">
        <v>2</v>
      </c>
      <c r="F19" s="307"/>
      <c r="G19" s="314" t="s">
        <v>3</v>
      </c>
      <c r="H19" s="355" t="s">
        <v>4</v>
      </c>
      <c r="I19" s="316"/>
      <c r="J19" s="317" t="s">
        <v>5</v>
      </c>
      <c r="K19" s="306" t="s">
        <v>6</v>
      </c>
      <c r="L19" s="307" t="s">
        <v>7</v>
      </c>
      <c r="M19" s="308" t="s">
        <v>8</v>
      </c>
    </row>
    <row r="20" spans="1:15" ht="21.75" thickBot="1" x14ac:dyDescent="0.25">
      <c r="A20" s="313"/>
      <c r="B20" s="186" t="s">
        <v>9</v>
      </c>
      <c r="C20" s="187" t="s">
        <v>10</v>
      </c>
      <c r="D20" s="390"/>
      <c r="E20" s="186" t="s">
        <v>9</v>
      </c>
      <c r="F20" s="187" t="s">
        <v>10</v>
      </c>
      <c r="G20" s="390"/>
      <c r="H20" s="13" t="s">
        <v>9</v>
      </c>
      <c r="I20" s="187" t="s">
        <v>10</v>
      </c>
      <c r="J20" s="397"/>
      <c r="K20" s="309"/>
      <c r="L20" s="310"/>
      <c r="M20" s="311"/>
    </row>
    <row r="21" spans="1:15" ht="21.75" thickBot="1" x14ac:dyDescent="0.25">
      <c r="A21" s="16" t="s">
        <v>98</v>
      </c>
      <c r="B21" s="116">
        <f>B5</f>
        <v>18966</v>
      </c>
      <c r="C21" s="116">
        <f>C5</f>
        <v>18379</v>
      </c>
      <c r="D21" s="116">
        <f>B21+C21</f>
        <v>37345</v>
      </c>
      <c r="E21" s="43">
        <v>0</v>
      </c>
      <c r="F21" s="42">
        <v>0</v>
      </c>
      <c r="G21" s="24">
        <v>0</v>
      </c>
      <c r="H21" s="41">
        <v>0</v>
      </c>
      <c r="I21" s="41">
        <v>0</v>
      </c>
      <c r="J21" s="41">
        <f>H21+I21</f>
        <v>0</v>
      </c>
      <c r="K21" s="25">
        <f>H21+E21+B21</f>
        <v>18966</v>
      </c>
      <c r="L21" s="25">
        <f t="shared" ref="L21:M22" si="17">I21+F21+C21</f>
        <v>18379</v>
      </c>
      <c r="M21" s="25">
        <f t="shared" si="17"/>
        <v>37345</v>
      </c>
    </row>
    <row r="22" spans="1:15" ht="21.75" thickBot="1" x14ac:dyDescent="0.25">
      <c r="A22" s="16" t="s">
        <v>99</v>
      </c>
      <c r="B22" s="116">
        <f>B13</f>
        <v>28617</v>
      </c>
      <c r="C22" s="116">
        <f>C13</f>
        <v>27707</v>
      </c>
      <c r="D22" s="116">
        <f>B22+C22</f>
        <v>56324</v>
      </c>
      <c r="E22" s="116">
        <f t="shared" ref="E22" si="18">E13</f>
        <v>0</v>
      </c>
      <c r="F22" s="42">
        <v>0</v>
      </c>
      <c r="G22" s="24">
        <v>0</v>
      </c>
      <c r="H22" s="41">
        <f>H13</f>
        <v>714</v>
      </c>
      <c r="I22" s="41">
        <f>I13</f>
        <v>666</v>
      </c>
      <c r="J22" s="41">
        <f>H22+I22</f>
        <v>1380</v>
      </c>
      <c r="K22" s="25">
        <f t="shared" ref="K22" si="19">H22+E22+B22</f>
        <v>29331</v>
      </c>
      <c r="L22" s="25">
        <f t="shared" si="17"/>
        <v>28373</v>
      </c>
      <c r="M22" s="25">
        <f t="shared" si="17"/>
        <v>57704</v>
      </c>
    </row>
    <row r="23" spans="1:15" ht="21.75" thickBot="1" x14ac:dyDescent="0.25">
      <c r="A23" s="16" t="s">
        <v>12</v>
      </c>
      <c r="B23" s="12">
        <f>B22+B21</f>
        <v>47583</v>
      </c>
      <c r="C23" s="12">
        <f t="shared" ref="C23:D23" si="20">C22+C21</f>
        <v>46086</v>
      </c>
      <c r="D23" s="12">
        <f t="shared" si="20"/>
        <v>93669</v>
      </c>
      <c r="E23" s="23">
        <v>0</v>
      </c>
      <c r="F23" s="10">
        <v>0</v>
      </c>
      <c r="G23" s="24">
        <f>G22+G21</f>
        <v>0</v>
      </c>
      <c r="H23" s="24">
        <f t="shared" ref="H23:L23" si="21">H22+H21</f>
        <v>714</v>
      </c>
      <c r="I23" s="24">
        <f t="shared" si="21"/>
        <v>666</v>
      </c>
      <c r="J23" s="24">
        <f t="shared" si="21"/>
        <v>1380</v>
      </c>
      <c r="K23" s="24">
        <f t="shared" si="21"/>
        <v>48297</v>
      </c>
      <c r="L23" s="24">
        <f t="shared" si="21"/>
        <v>46752</v>
      </c>
      <c r="M23" s="24">
        <f>M22+M21</f>
        <v>95049</v>
      </c>
      <c r="O23" s="20"/>
    </row>
    <row r="24" spans="1:15" ht="15" thickBot="1" x14ac:dyDescent="0.25">
      <c r="O24" s="20"/>
    </row>
    <row r="25" spans="1:15" ht="21.75" thickBot="1" x14ac:dyDescent="0.25">
      <c r="A25" s="306" t="s">
        <v>111</v>
      </c>
      <c r="B25" s="307"/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8"/>
    </row>
    <row r="26" spans="1:15" ht="21.75" thickBot="1" x14ac:dyDescent="0.25">
      <c r="A26" s="306" t="s">
        <v>51</v>
      </c>
      <c r="B26" s="307"/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8"/>
    </row>
    <row r="27" spans="1:15" ht="21" x14ac:dyDescent="0.2">
      <c r="A27" s="312" t="s">
        <v>14</v>
      </c>
      <c r="B27" s="306" t="s">
        <v>0</v>
      </c>
      <c r="C27" s="307"/>
      <c r="D27" s="314" t="s">
        <v>1</v>
      </c>
      <c r="E27" s="306" t="s">
        <v>2</v>
      </c>
      <c r="F27" s="307"/>
      <c r="G27" s="314" t="s">
        <v>3</v>
      </c>
      <c r="H27" s="355" t="s">
        <v>4</v>
      </c>
      <c r="I27" s="316"/>
      <c r="J27" s="317" t="s">
        <v>5</v>
      </c>
      <c r="K27" s="306" t="s">
        <v>6</v>
      </c>
      <c r="L27" s="307" t="s">
        <v>7</v>
      </c>
      <c r="M27" s="308" t="s">
        <v>8</v>
      </c>
    </row>
    <row r="28" spans="1:15" ht="21.75" thickBot="1" x14ac:dyDescent="0.25">
      <c r="A28" s="313"/>
      <c r="B28" s="186" t="s">
        <v>9</v>
      </c>
      <c r="C28" s="187" t="s">
        <v>10</v>
      </c>
      <c r="D28" s="390"/>
      <c r="E28" s="186" t="s">
        <v>9</v>
      </c>
      <c r="F28" s="187" t="s">
        <v>10</v>
      </c>
      <c r="G28" s="390"/>
      <c r="H28" s="13" t="s">
        <v>9</v>
      </c>
      <c r="I28" s="187" t="s">
        <v>10</v>
      </c>
      <c r="J28" s="397"/>
      <c r="K28" s="309"/>
      <c r="L28" s="310"/>
      <c r="M28" s="311"/>
    </row>
    <row r="29" spans="1:15" ht="21.75" thickBot="1" x14ac:dyDescent="0.25">
      <c r="A29" s="16" t="s">
        <v>98</v>
      </c>
      <c r="B29" s="120">
        <f>B6</f>
        <v>2454</v>
      </c>
      <c r="C29" s="120">
        <f>C6</f>
        <v>2422</v>
      </c>
      <c r="D29" s="120">
        <f>C29+B29</f>
        <v>4876</v>
      </c>
      <c r="E29" s="121">
        <v>0</v>
      </c>
      <c r="F29" s="112">
        <v>0</v>
      </c>
      <c r="G29" s="28">
        <v>0</v>
      </c>
      <c r="H29" s="120">
        <f>0</f>
        <v>0</v>
      </c>
      <c r="I29" s="112">
        <v>0</v>
      </c>
      <c r="J29" s="27">
        <v>0</v>
      </c>
      <c r="K29" s="122">
        <f>B29+E29+H29</f>
        <v>2454</v>
      </c>
      <c r="L29" s="122">
        <f t="shared" ref="L29:M29" si="22">C29+F29+I29</f>
        <v>2422</v>
      </c>
      <c r="M29" s="283">
        <f t="shared" si="22"/>
        <v>4876</v>
      </c>
    </row>
    <row r="30" spans="1:15" ht="21.75" thickBot="1" x14ac:dyDescent="0.25">
      <c r="A30" s="16" t="s">
        <v>99</v>
      </c>
      <c r="B30" s="120">
        <f>B14</f>
        <v>2983</v>
      </c>
      <c r="C30" s="120">
        <f t="shared" ref="C30" si="23">C14</f>
        <v>2833</v>
      </c>
      <c r="D30" s="284">
        <f>B30+C30</f>
        <v>5816</v>
      </c>
      <c r="E30" s="121">
        <v>0</v>
      </c>
      <c r="F30" s="112">
        <v>0</v>
      </c>
      <c r="G30" s="28">
        <v>0</v>
      </c>
      <c r="H30" s="120">
        <f>H14</f>
        <v>1077</v>
      </c>
      <c r="I30" s="120">
        <f>I14</f>
        <v>992</v>
      </c>
      <c r="J30" s="122">
        <f>J14</f>
        <v>2069</v>
      </c>
      <c r="K30" s="122">
        <f t="shared" ref="K30:K31" si="24">B30+E30+H30</f>
        <v>4060</v>
      </c>
      <c r="L30" s="122">
        <f t="shared" ref="L30:L31" si="25">C30+F30+I30</f>
        <v>3825</v>
      </c>
      <c r="M30" s="283">
        <f t="shared" ref="M30" si="26">D30+G30+J30</f>
        <v>7885</v>
      </c>
    </row>
    <row r="31" spans="1:15" ht="21.75" thickBot="1" x14ac:dyDescent="0.25">
      <c r="A31" s="16" t="s">
        <v>12</v>
      </c>
      <c r="B31" s="12">
        <f>B30+B29</f>
        <v>5437</v>
      </c>
      <c r="C31" s="12">
        <f t="shared" ref="C31" si="27">C30+C29</f>
        <v>5255</v>
      </c>
      <c r="D31" s="12">
        <f>D30+D29</f>
        <v>10692</v>
      </c>
      <c r="E31" s="23">
        <v>0</v>
      </c>
      <c r="F31" s="10">
        <v>0</v>
      </c>
      <c r="G31" s="24">
        <v>0</v>
      </c>
      <c r="H31" s="12">
        <f>H30+H29</f>
        <v>1077</v>
      </c>
      <c r="I31" s="12">
        <f t="shared" ref="I31:J31" si="28">I30+I29</f>
        <v>992</v>
      </c>
      <c r="J31" s="12">
        <f t="shared" si="28"/>
        <v>2069</v>
      </c>
      <c r="K31" s="122">
        <f t="shared" si="24"/>
        <v>6514</v>
      </c>
      <c r="L31" s="122">
        <f t="shared" si="25"/>
        <v>6247</v>
      </c>
      <c r="M31" s="283">
        <f>M30+M29</f>
        <v>12761</v>
      </c>
      <c r="O31" s="20"/>
    </row>
    <row r="32" spans="1:15" ht="15" thickBot="1" x14ac:dyDescent="0.25"/>
    <row r="33" spans="1:15" ht="21" x14ac:dyDescent="0.2">
      <c r="A33" s="306" t="s">
        <v>111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M33" s="308"/>
    </row>
    <row r="34" spans="1:15" ht="21.75" thickBot="1" x14ac:dyDescent="0.25">
      <c r="A34" s="309" t="s">
        <v>54</v>
      </c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1"/>
    </row>
    <row r="35" spans="1:15" ht="21" x14ac:dyDescent="0.2">
      <c r="A35" s="312" t="s">
        <v>14</v>
      </c>
      <c r="B35" s="306" t="s">
        <v>0</v>
      </c>
      <c r="C35" s="307"/>
      <c r="D35" s="314" t="s">
        <v>1</v>
      </c>
      <c r="E35" s="306" t="s">
        <v>2</v>
      </c>
      <c r="F35" s="307"/>
      <c r="G35" s="314" t="s">
        <v>3</v>
      </c>
      <c r="H35" s="355" t="s">
        <v>4</v>
      </c>
      <c r="I35" s="316"/>
      <c r="J35" s="317" t="s">
        <v>5</v>
      </c>
      <c r="K35" s="306" t="s">
        <v>6</v>
      </c>
      <c r="L35" s="307" t="s">
        <v>7</v>
      </c>
      <c r="M35" s="308" t="s">
        <v>8</v>
      </c>
    </row>
    <row r="36" spans="1:15" ht="21.75" thickBot="1" x14ac:dyDescent="0.25">
      <c r="A36" s="313"/>
      <c r="B36" s="186" t="s">
        <v>9</v>
      </c>
      <c r="C36" s="187" t="s">
        <v>10</v>
      </c>
      <c r="D36" s="390"/>
      <c r="E36" s="186" t="s">
        <v>9</v>
      </c>
      <c r="F36" s="187" t="s">
        <v>10</v>
      </c>
      <c r="G36" s="390"/>
      <c r="H36" s="13" t="s">
        <v>9</v>
      </c>
      <c r="I36" s="187" t="s">
        <v>10</v>
      </c>
      <c r="J36" s="397"/>
      <c r="K36" s="309"/>
      <c r="L36" s="310"/>
      <c r="M36" s="311"/>
    </row>
    <row r="37" spans="1:15" ht="21.75" thickBot="1" x14ac:dyDescent="0.25">
      <c r="A37" s="16" t="s">
        <v>15</v>
      </c>
      <c r="B37" s="41">
        <f>B23</f>
        <v>47583</v>
      </c>
      <c r="C37" s="41">
        <f>C23</f>
        <v>46086</v>
      </c>
      <c r="D37" s="41">
        <f>B37+C37</f>
        <v>93669</v>
      </c>
      <c r="E37" s="286">
        <v>0</v>
      </c>
      <c r="F37" s="285">
        <v>0</v>
      </c>
      <c r="G37" s="24">
        <v>0</v>
      </c>
      <c r="H37" s="41">
        <f>H13</f>
        <v>714</v>
      </c>
      <c r="I37" s="41">
        <f t="shared" ref="I37:J37" si="29">I13</f>
        <v>666</v>
      </c>
      <c r="J37" s="41">
        <f t="shared" si="29"/>
        <v>1380</v>
      </c>
      <c r="K37" s="25">
        <f>H37+E37+B37</f>
        <v>48297</v>
      </c>
      <c r="L37" s="25">
        <f t="shared" ref="L37" si="30">I37+F37+C37</f>
        <v>46752</v>
      </c>
      <c r="M37" s="25">
        <f>J37+G37+D37</f>
        <v>95049</v>
      </c>
    </row>
    <row r="38" spans="1:15" ht="21.75" thickBot="1" x14ac:dyDescent="0.25">
      <c r="A38" s="16" t="s">
        <v>16</v>
      </c>
      <c r="B38" s="41">
        <f>B31</f>
        <v>5437</v>
      </c>
      <c r="C38" s="41">
        <f>C31</f>
        <v>5255</v>
      </c>
      <c r="D38" s="41">
        <f t="shared" ref="D38" si="31">B38+C38</f>
        <v>10692</v>
      </c>
      <c r="E38" s="286">
        <v>0</v>
      </c>
      <c r="F38" s="285">
        <v>0</v>
      </c>
      <c r="G38" s="24">
        <v>0</v>
      </c>
      <c r="H38" s="41">
        <f>H14</f>
        <v>1077</v>
      </c>
      <c r="I38" s="41">
        <f t="shared" ref="I38:J38" si="32">I14</f>
        <v>992</v>
      </c>
      <c r="J38" s="41">
        <f t="shared" si="32"/>
        <v>2069</v>
      </c>
      <c r="K38" s="25">
        <f t="shared" ref="K38" si="33">H38+E38+B38</f>
        <v>6514</v>
      </c>
      <c r="L38" s="25">
        <f t="shared" ref="L38" si="34">I38+F38+C38</f>
        <v>6247</v>
      </c>
      <c r="M38" s="25">
        <f>J38+G38+D38</f>
        <v>12761</v>
      </c>
    </row>
    <row r="39" spans="1:15" ht="21.75" thickBot="1" x14ac:dyDescent="0.25">
      <c r="A39" s="16" t="s">
        <v>12</v>
      </c>
      <c r="B39" s="198">
        <f>B37+B38</f>
        <v>53020</v>
      </c>
      <c r="C39" s="198">
        <f>C37+C38</f>
        <v>51341</v>
      </c>
      <c r="D39" s="198">
        <f>D37+D38</f>
        <v>104361</v>
      </c>
      <c r="E39" s="198">
        <f t="shared" ref="E39:M39" si="35">E37+E38</f>
        <v>0</v>
      </c>
      <c r="F39" s="198">
        <f t="shared" si="35"/>
        <v>0</v>
      </c>
      <c r="G39" s="198">
        <f t="shared" si="35"/>
        <v>0</v>
      </c>
      <c r="H39" s="198">
        <f t="shared" si="35"/>
        <v>1791</v>
      </c>
      <c r="I39" s="198">
        <f t="shared" si="35"/>
        <v>1658</v>
      </c>
      <c r="J39" s="198">
        <f t="shared" si="35"/>
        <v>3449</v>
      </c>
      <c r="K39" s="198">
        <f t="shared" si="35"/>
        <v>54811</v>
      </c>
      <c r="L39" s="198">
        <f t="shared" si="35"/>
        <v>52999</v>
      </c>
      <c r="M39" s="198">
        <f t="shared" si="35"/>
        <v>107810</v>
      </c>
      <c r="O39" s="249"/>
    </row>
  </sheetData>
  <mergeCells count="60">
    <mergeCell ref="J35:J36"/>
    <mergeCell ref="K35:K36"/>
    <mergeCell ref="L35:L36"/>
    <mergeCell ref="M35:M36"/>
    <mergeCell ref="A35:A36"/>
    <mergeCell ref="B35:C35"/>
    <mergeCell ref="D35:D36"/>
    <mergeCell ref="E35:F35"/>
    <mergeCell ref="G35:G36"/>
    <mergeCell ref="H35:I35"/>
    <mergeCell ref="A34:M34"/>
    <mergeCell ref="A27:A28"/>
    <mergeCell ref="B27:C27"/>
    <mergeCell ref="D27:D28"/>
    <mergeCell ref="E27:F27"/>
    <mergeCell ref="G27:G28"/>
    <mergeCell ref="H27:I27"/>
    <mergeCell ref="J27:J28"/>
    <mergeCell ref="K27:K28"/>
    <mergeCell ref="L27:L28"/>
    <mergeCell ref="M27:M28"/>
    <mergeCell ref="A33:M33"/>
    <mergeCell ref="A26:M26"/>
    <mergeCell ref="A19:A20"/>
    <mergeCell ref="B19:C19"/>
    <mergeCell ref="D19:D20"/>
    <mergeCell ref="E19:F19"/>
    <mergeCell ref="G19:G20"/>
    <mergeCell ref="H19:I19"/>
    <mergeCell ref="J19:J20"/>
    <mergeCell ref="K19:K20"/>
    <mergeCell ref="L19:L20"/>
    <mergeCell ref="M19:M20"/>
    <mergeCell ref="A25:M25"/>
    <mergeCell ref="A18:M18"/>
    <mergeCell ref="L3:L4"/>
    <mergeCell ref="M3:M4"/>
    <mergeCell ref="A9:M9"/>
    <mergeCell ref="A10:M10"/>
    <mergeCell ref="A11:A12"/>
    <mergeCell ref="B11:C11"/>
    <mergeCell ref="D11:D12"/>
    <mergeCell ref="E11:F11"/>
    <mergeCell ref="G11:G12"/>
    <mergeCell ref="H11:I11"/>
    <mergeCell ref="J11:J12"/>
    <mergeCell ref="K11:K12"/>
    <mergeCell ref="L11:L12"/>
    <mergeCell ref="M11:M12"/>
    <mergeCell ref="A17:M17"/>
    <mergeCell ref="A1:M1"/>
    <mergeCell ref="A2:M2"/>
    <mergeCell ref="A3:A4"/>
    <mergeCell ref="B3:C3"/>
    <mergeCell ref="D3:D4"/>
    <mergeCell ref="E3:F3"/>
    <mergeCell ref="G3:G4"/>
    <mergeCell ref="H3:I3"/>
    <mergeCell ref="J3:J4"/>
    <mergeCell ref="K3:K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6"/>
  <sheetViews>
    <sheetView rightToLeft="1" topLeftCell="A184" workbookViewId="0">
      <selection activeCell="N201" sqref="N201"/>
    </sheetView>
  </sheetViews>
  <sheetFormatPr defaultRowHeight="14.25" x14ac:dyDescent="0.2"/>
  <cols>
    <col min="1" max="1" width="9" style="196"/>
    <col min="2" max="2" width="11" style="196" customWidth="1"/>
    <col min="3" max="16384" width="9" style="196"/>
  </cols>
  <sheetData>
    <row r="1" spans="2:14" ht="15" thickBot="1" x14ac:dyDescent="0.25"/>
    <row r="2" spans="2:14" ht="21" x14ac:dyDescent="0.2">
      <c r="B2" s="306" t="s">
        <v>152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8"/>
    </row>
    <row r="3" spans="2:14" ht="21.75" thickBot="1" x14ac:dyDescent="0.25">
      <c r="B3" s="309" t="s">
        <v>100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1"/>
    </row>
    <row r="4" spans="2:14" ht="21" x14ac:dyDescent="0.2">
      <c r="B4" s="312" t="s">
        <v>17</v>
      </c>
      <c r="C4" s="306" t="s">
        <v>0</v>
      </c>
      <c r="D4" s="307"/>
      <c r="E4" s="314" t="s">
        <v>1</v>
      </c>
      <c r="F4" s="316" t="s">
        <v>2</v>
      </c>
      <c r="G4" s="307"/>
      <c r="H4" s="317" t="s">
        <v>3</v>
      </c>
      <c r="I4" s="312" t="s">
        <v>4</v>
      </c>
      <c r="J4" s="316"/>
      <c r="K4" s="314" t="s">
        <v>5</v>
      </c>
      <c r="L4" s="306" t="s">
        <v>6</v>
      </c>
      <c r="M4" s="307" t="s">
        <v>7</v>
      </c>
      <c r="N4" s="308" t="s">
        <v>8</v>
      </c>
    </row>
    <row r="5" spans="2:14" ht="21.75" thickBot="1" x14ac:dyDescent="0.25">
      <c r="B5" s="313"/>
      <c r="C5" s="190" t="s">
        <v>9</v>
      </c>
      <c r="D5" s="191" t="s">
        <v>10</v>
      </c>
      <c r="E5" s="315"/>
      <c r="F5" s="1" t="s">
        <v>9</v>
      </c>
      <c r="G5" s="191" t="s">
        <v>10</v>
      </c>
      <c r="H5" s="318"/>
      <c r="I5" s="190" t="s">
        <v>9</v>
      </c>
      <c r="J5" s="191" t="s">
        <v>10</v>
      </c>
      <c r="K5" s="315"/>
      <c r="L5" s="319"/>
      <c r="M5" s="320"/>
      <c r="N5" s="311"/>
    </row>
    <row r="6" spans="2:14" ht="21" x14ac:dyDescent="0.2">
      <c r="B6" s="188" t="s">
        <v>21</v>
      </c>
      <c r="C6" s="34">
        <f>'پایگاه سلامت ضمیمه ایرانی '!C6</f>
        <v>13</v>
      </c>
      <c r="D6" s="34">
        <f>'پایگاه سلامت ضمیمه ایرانی '!D6</f>
        <v>13</v>
      </c>
      <c r="E6" s="34">
        <f>'پایگاه سلامت ضمیمه ایرانی '!E6</f>
        <v>26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f>I6+F6+C6</f>
        <v>13</v>
      </c>
      <c r="M6" s="34">
        <f t="shared" ref="M6:N6" si="0">J6+G6+D6</f>
        <v>13</v>
      </c>
      <c r="N6" s="34">
        <f t="shared" si="0"/>
        <v>26</v>
      </c>
    </row>
    <row r="7" spans="2:14" ht="21" x14ac:dyDescent="0.2">
      <c r="B7" s="30" t="s">
        <v>22</v>
      </c>
      <c r="C7" s="34">
        <f>'پایگاه سلامت ضمیمه ایرانی '!C7</f>
        <v>190</v>
      </c>
      <c r="D7" s="34">
        <f>'پایگاه سلامت ضمیمه ایرانی '!D7</f>
        <v>196</v>
      </c>
      <c r="E7" s="34">
        <f>'پایگاه سلامت ضمیمه ایرانی '!E7</f>
        <v>386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f t="shared" ref="L7:L28" si="1">I7+F7+C7</f>
        <v>190</v>
      </c>
      <c r="M7" s="34">
        <f t="shared" ref="M7:M28" si="2">J7+G7+D7</f>
        <v>196</v>
      </c>
      <c r="N7" s="34">
        <f t="shared" ref="N7:N28" si="3">K7+H7+E7</f>
        <v>386</v>
      </c>
    </row>
    <row r="8" spans="2:14" ht="21" x14ac:dyDescent="0.2">
      <c r="B8" s="30" t="s">
        <v>23</v>
      </c>
      <c r="C8" s="34">
        <f>'پایگاه سلامت ضمیمه ایرانی '!C8</f>
        <v>872</v>
      </c>
      <c r="D8" s="34">
        <f>'پایگاه سلامت ضمیمه ایرانی '!D8</f>
        <v>854</v>
      </c>
      <c r="E8" s="34">
        <f>'پایگاه سلامت ضمیمه ایرانی '!E8</f>
        <v>1726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f t="shared" si="1"/>
        <v>872</v>
      </c>
      <c r="M8" s="34">
        <f t="shared" si="2"/>
        <v>854</v>
      </c>
      <c r="N8" s="34">
        <f t="shared" si="3"/>
        <v>1726</v>
      </c>
    </row>
    <row r="9" spans="2:14" ht="21" x14ac:dyDescent="0.2">
      <c r="B9" s="30" t="s">
        <v>24</v>
      </c>
      <c r="C9" s="34">
        <f>'پایگاه سلامت ضمیمه ایرانی '!C9</f>
        <v>630</v>
      </c>
      <c r="D9" s="34">
        <f>'پایگاه سلامت ضمیمه ایرانی '!D9</f>
        <v>580</v>
      </c>
      <c r="E9" s="34">
        <f>'پایگاه سلامت ضمیمه ایرانی '!E9</f>
        <v>1210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f t="shared" si="1"/>
        <v>630</v>
      </c>
      <c r="M9" s="34">
        <f t="shared" si="2"/>
        <v>580</v>
      </c>
      <c r="N9" s="34">
        <f t="shared" si="3"/>
        <v>1210</v>
      </c>
    </row>
    <row r="10" spans="2:14" ht="21" x14ac:dyDescent="0.2">
      <c r="B10" s="30" t="s">
        <v>25</v>
      </c>
      <c r="C10" s="34">
        <f>'پایگاه سلامت ضمیمه ایرانی '!C10</f>
        <v>1000</v>
      </c>
      <c r="D10" s="34">
        <f>'پایگاه سلامت ضمیمه ایرانی '!D10</f>
        <v>952</v>
      </c>
      <c r="E10" s="34">
        <f>'پایگاه سلامت ضمیمه ایرانی '!E10</f>
        <v>1952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f t="shared" si="1"/>
        <v>1000</v>
      </c>
      <c r="M10" s="34">
        <f t="shared" si="2"/>
        <v>952</v>
      </c>
      <c r="N10" s="34">
        <f t="shared" si="3"/>
        <v>1952</v>
      </c>
    </row>
    <row r="11" spans="2:14" ht="21" x14ac:dyDescent="0.2">
      <c r="B11" s="30" t="s">
        <v>26</v>
      </c>
      <c r="C11" s="34">
        <f>'پایگاه سلامت ضمیمه ایرانی '!C11</f>
        <v>1440</v>
      </c>
      <c r="D11" s="34">
        <f>'پایگاه سلامت ضمیمه ایرانی '!D11</f>
        <v>1416</v>
      </c>
      <c r="E11" s="34">
        <f>'پایگاه سلامت ضمیمه ایرانی '!E11</f>
        <v>2856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f t="shared" si="1"/>
        <v>1440</v>
      </c>
      <c r="M11" s="34">
        <f t="shared" si="2"/>
        <v>1416</v>
      </c>
      <c r="N11" s="34">
        <f t="shared" si="3"/>
        <v>2856</v>
      </c>
    </row>
    <row r="12" spans="2:14" ht="21" x14ac:dyDescent="0.2">
      <c r="B12" s="30" t="s">
        <v>27</v>
      </c>
      <c r="C12" s="34">
        <f>'پایگاه سلامت ضمیمه ایرانی '!C12</f>
        <v>803</v>
      </c>
      <c r="D12" s="34">
        <f>'پایگاه سلامت ضمیمه ایرانی '!D12</f>
        <v>730</v>
      </c>
      <c r="E12" s="34">
        <f>'پایگاه سلامت ضمیمه ایرانی '!E12</f>
        <v>1533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f t="shared" si="1"/>
        <v>803</v>
      </c>
      <c r="M12" s="34">
        <f t="shared" si="2"/>
        <v>730</v>
      </c>
      <c r="N12" s="34">
        <f t="shared" si="3"/>
        <v>1533</v>
      </c>
    </row>
    <row r="13" spans="2:14" ht="21" x14ac:dyDescent="0.2">
      <c r="B13" s="30" t="s">
        <v>28</v>
      </c>
      <c r="C13" s="34">
        <f>'پایگاه سلامت ضمیمه ایرانی '!C13</f>
        <v>503</v>
      </c>
      <c r="D13" s="34">
        <f>'پایگاه سلامت ضمیمه ایرانی '!D13</f>
        <v>469</v>
      </c>
      <c r="E13" s="34">
        <f>'پایگاه سلامت ضمیمه ایرانی '!E13</f>
        <v>972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f t="shared" si="1"/>
        <v>503</v>
      </c>
      <c r="M13" s="34">
        <f t="shared" si="2"/>
        <v>469</v>
      </c>
      <c r="N13" s="34">
        <f t="shared" si="3"/>
        <v>972</v>
      </c>
    </row>
    <row r="14" spans="2:14" ht="21" x14ac:dyDescent="0.2">
      <c r="B14" s="30" t="s">
        <v>29</v>
      </c>
      <c r="C14" s="34">
        <f>'پایگاه سلامت ضمیمه ایرانی '!C14</f>
        <v>1119</v>
      </c>
      <c r="D14" s="34">
        <f>'پایگاه سلامت ضمیمه ایرانی '!D14</f>
        <v>1086</v>
      </c>
      <c r="E14" s="34">
        <f>'پایگاه سلامت ضمیمه ایرانی '!E14</f>
        <v>2205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f t="shared" si="1"/>
        <v>1119</v>
      </c>
      <c r="M14" s="34">
        <f t="shared" si="2"/>
        <v>1086</v>
      </c>
      <c r="N14" s="34">
        <f t="shared" si="3"/>
        <v>2205</v>
      </c>
    </row>
    <row r="15" spans="2:14" ht="21" x14ac:dyDescent="0.2">
      <c r="B15" s="30" t="s">
        <v>30</v>
      </c>
      <c r="C15" s="34">
        <f>'پایگاه سلامت ضمیمه ایرانی '!C15</f>
        <v>1160</v>
      </c>
      <c r="D15" s="34">
        <f>'پایگاه سلامت ضمیمه ایرانی '!D15</f>
        <v>1139</v>
      </c>
      <c r="E15" s="34">
        <f>'پایگاه سلامت ضمیمه ایرانی '!E15</f>
        <v>2299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f t="shared" si="1"/>
        <v>1160</v>
      </c>
      <c r="M15" s="34">
        <f t="shared" si="2"/>
        <v>1139</v>
      </c>
      <c r="N15" s="34">
        <f t="shared" si="3"/>
        <v>2299</v>
      </c>
    </row>
    <row r="16" spans="2:14" ht="21" x14ac:dyDescent="0.2">
      <c r="B16" s="30" t="s">
        <v>31</v>
      </c>
      <c r="C16" s="34">
        <f>'پایگاه سلامت ضمیمه ایرانی '!C16</f>
        <v>1448</v>
      </c>
      <c r="D16" s="34">
        <f>'پایگاه سلامت ضمیمه ایرانی '!D16</f>
        <v>1250</v>
      </c>
      <c r="E16" s="34">
        <f>'پایگاه سلامت ضمیمه ایرانی '!E16</f>
        <v>2698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f t="shared" si="1"/>
        <v>1448</v>
      </c>
      <c r="M16" s="34">
        <f t="shared" si="2"/>
        <v>1250</v>
      </c>
      <c r="N16" s="34">
        <f t="shared" si="3"/>
        <v>2698</v>
      </c>
    </row>
    <row r="17" spans="2:14" ht="21" x14ac:dyDescent="0.2">
      <c r="B17" s="30" t="s">
        <v>32</v>
      </c>
      <c r="C17" s="34">
        <f>'پایگاه سلامت ضمیمه ایرانی '!C17</f>
        <v>1903</v>
      </c>
      <c r="D17" s="34">
        <f>'پایگاه سلامت ضمیمه ایرانی '!D17</f>
        <v>1601</v>
      </c>
      <c r="E17" s="34">
        <f>'پایگاه سلامت ضمیمه ایرانی '!E17</f>
        <v>3504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f t="shared" si="1"/>
        <v>1903</v>
      </c>
      <c r="M17" s="34">
        <f t="shared" si="2"/>
        <v>1601</v>
      </c>
      <c r="N17" s="34">
        <f t="shared" si="3"/>
        <v>3504</v>
      </c>
    </row>
    <row r="18" spans="2:14" ht="21" x14ac:dyDescent="0.2">
      <c r="B18" s="30" t="s">
        <v>33</v>
      </c>
      <c r="C18" s="34">
        <f>'پایگاه سلامت ضمیمه ایرانی '!C18</f>
        <v>1588</v>
      </c>
      <c r="D18" s="34">
        <f>'پایگاه سلامت ضمیمه ایرانی '!D18</f>
        <v>1534</v>
      </c>
      <c r="E18" s="34">
        <f>'پایگاه سلامت ضمیمه ایرانی '!E18</f>
        <v>3122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f t="shared" si="1"/>
        <v>1588</v>
      </c>
      <c r="M18" s="34">
        <f t="shared" si="2"/>
        <v>1534</v>
      </c>
      <c r="N18" s="34">
        <f t="shared" si="3"/>
        <v>3122</v>
      </c>
    </row>
    <row r="19" spans="2:14" ht="21" x14ac:dyDescent="0.2">
      <c r="B19" s="30" t="s">
        <v>34</v>
      </c>
      <c r="C19" s="34">
        <f>'پایگاه سلامت ضمیمه ایرانی '!C19</f>
        <v>1368</v>
      </c>
      <c r="D19" s="34">
        <f>'پایگاه سلامت ضمیمه ایرانی '!D19</f>
        <v>1334</v>
      </c>
      <c r="E19" s="34">
        <f>'پایگاه سلامت ضمیمه ایرانی '!E19</f>
        <v>2702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f t="shared" si="1"/>
        <v>1368</v>
      </c>
      <c r="M19" s="34">
        <f t="shared" si="2"/>
        <v>1334</v>
      </c>
      <c r="N19" s="34">
        <f t="shared" si="3"/>
        <v>2702</v>
      </c>
    </row>
    <row r="20" spans="2:14" ht="21" x14ac:dyDescent="0.2">
      <c r="B20" s="30" t="s">
        <v>35</v>
      </c>
      <c r="C20" s="34">
        <f>'پایگاه سلامت ضمیمه ایرانی '!C20</f>
        <v>1309</v>
      </c>
      <c r="D20" s="34">
        <f>'پایگاه سلامت ضمیمه ایرانی '!D20</f>
        <v>1199</v>
      </c>
      <c r="E20" s="34">
        <f>'پایگاه سلامت ضمیمه ایرانی '!E20</f>
        <v>2508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f t="shared" si="1"/>
        <v>1309</v>
      </c>
      <c r="M20" s="34">
        <f t="shared" si="2"/>
        <v>1199</v>
      </c>
      <c r="N20" s="34">
        <f t="shared" si="3"/>
        <v>2508</v>
      </c>
    </row>
    <row r="21" spans="2:14" ht="21" x14ac:dyDescent="0.2">
      <c r="B21" s="30" t="s">
        <v>36</v>
      </c>
      <c r="C21" s="34">
        <f>'پایگاه سلامت ضمیمه ایرانی '!C21</f>
        <v>1043</v>
      </c>
      <c r="D21" s="34">
        <f>'پایگاه سلامت ضمیمه ایرانی '!D21</f>
        <v>1085</v>
      </c>
      <c r="E21" s="34">
        <f>'پایگاه سلامت ضمیمه ایرانی '!E21</f>
        <v>2128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f t="shared" si="1"/>
        <v>1043</v>
      </c>
      <c r="M21" s="34">
        <f t="shared" si="2"/>
        <v>1085</v>
      </c>
      <c r="N21" s="34">
        <f t="shared" si="3"/>
        <v>2128</v>
      </c>
    </row>
    <row r="22" spans="2:14" ht="21" x14ac:dyDescent="0.2">
      <c r="B22" s="30" t="s">
        <v>37</v>
      </c>
      <c r="C22" s="34">
        <f>'پایگاه سلامت ضمیمه ایرانی '!C22</f>
        <v>821</v>
      </c>
      <c r="D22" s="34">
        <f>'پایگاه سلامت ضمیمه ایرانی '!D22</f>
        <v>834</v>
      </c>
      <c r="E22" s="34">
        <f>'پایگاه سلامت ضمیمه ایرانی '!E22</f>
        <v>1655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f t="shared" si="1"/>
        <v>821</v>
      </c>
      <c r="M22" s="34">
        <f t="shared" si="2"/>
        <v>834</v>
      </c>
      <c r="N22" s="34">
        <f t="shared" si="3"/>
        <v>1655</v>
      </c>
    </row>
    <row r="23" spans="2:14" ht="21" x14ac:dyDescent="0.2">
      <c r="B23" s="30" t="s">
        <v>38</v>
      </c>
      <c r="C23" s="34">
        <f>'پایگاه سلامت ضمیمه ایرانی '!C23</f>
        <v>593</v>
      </c>
      <c r="D23" s="34">
        <f>'پایگاه سلامت ضمیمه ایرانی '!D23</f>
        <v>661</v>
      </c>
      <c r="E23" s="34">
        <f>'پایگاه سلامت ضمیمه ایرانی '!E23</f>
        <v>1254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f t="shared" si="1"/>
        <v>593</v>
      </c>
      <c r="M23" s="34">
        <f t="shared" si="2"/>
        <v>661</v>
      </c>
      <c r="N23" s="34">
        <f t="shared" si="3"/>
        <v>1254</v>
      </c>
    </row>
    <row r="24" spans="2:14" ht="21" x14ac:dyDescent="0.2">
      <c r="B24" s="30" t="s">
        <v>39</v>
      </c>
      <c r="C24" s="34">
        <f>'پایگاه سلامت ضمیمه ایرانی '!C24</f>
        <v>446</v>
      </c>
      <c r="D24" s="34">
        <f>'پایگاه سلامت ضمیمه ایرانی '!D24</f>
        <v>522</v>
      </c>
      <c r="E24" s="34">
        <f>'پایگاه سلامت ضمیمه ایرانی '!E24</f>
        <v>968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f t="shared" si="1"/>
        <v>446</v>
      </c>
      <c r="M24" s="34">
        <f t="shared" si="2"/>
        <v>522</v>
      </c>
      <c r="N24" s="34">
        <f t="shared" si="3"/>
        <v>968</v>
      </c>
    </row>
    <row r="25" spans="2:14" ht="21" x14ac:dyDescent="0.2">
      <c r="B25" s="30" t="s">
        <v>40</v>
      </c>
      <c r="C25" s="34">
        <f>'پایگاه سلامت ضمیمه ایرانی '!C25</f>
        <v>239</v>
      </c>
      <c r="D25" s="34">
        <f>'پایگاه سلامت ضمیمه ایرانی '!D25</f>
        <v>355</v>
      </c>
      <c r="E25" s="34">
        <f>'پایگاه سلامت ضمیمه ایرانی '!E25</f>
        <v>594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f t="shared" si="1"/>
        <v>239</v>
      </c>
      <c r="M25" s="34">
        <f t="shared" si="2"/>
        <v>355</v>
      </c>
      <c r="N25" s="34">
        <f t="shared" si="3"/>
        <v>594</v>
      </c>
    </row>
    <row r="26" spans="2:14" ht="21" x14ac:dyDescent="0.2">
      <c r="B26" s="30" t="s">
        <v>41</v>
      </c>
      <c r="C26" s="34">
        <f>'پایگاه سلامت ضمیمه ایرانی '!C26</f>
        <v>194</v>
      </c>
      <c r="D26" s="34">
        <f>'پایگاه سلامت ضمیمه ایرانی '!D26</f>
        <v>263</v>
      </c>
      <c r="E26" s="34">
        <f>'پایگاه سلامت ضمیمه ایرانی '!E26</f>
        <v>457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f t="shared" si="1"/>
        <v>194</v>
      </c>
      <c r="M26" s="34">
        <f t="shared" si="2"/>
        <v>263</v>
      </c>
      <c r="N26" s="34">
        <f t="shared" si="3"/>
        <v>457</v>
      </c>
    </row>
    <row r="27" spans="2:14" ht="21.75" thickBot="1" x14ac:dyDescent="0.25">
      <c r="B27" s="195" t="s">
        <v>42</v>
      </c>
      <c r="C27" s="34">
        <f>'پایگاه سلامت ضمیمه ایرانی '!C27</f>
        <v>284</v>
      </c>
      <c r="D27" s="34">
        <f>'پایگاه سلامت ضمیمه ایرانی '!D27</f>
        <v>306</v>
      </c>
      <c r="E27" s="34">
        <f>'پایگاه سلامت ضمیمه ایرانی '!E27</f>
        <v>590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f t="shared" si="1"/>
        <v>284</v>
      </c>
      <c r="M27" s="34">
        <f t="shared" si="2"/>
        <v>306</v>
      </c>
      <c r="N27" s="34">
        <f t="shared" si="3"/>
        <v>590</v>
      </c>
    </row>
    <row r="28" spans="2:14" ht="21.75" thickBot="1" x14ac:dyDescent="0.25">
      <c r="B28" s="16" t="s">
        <v>11</v>
      </c>
      <c r="C28" s="34">
        <f>'پایگاه سلامت ضمیمه ایرانی '!C28</f>
        <v>18966</v>
      </c>
      <c r="D28" s="34">
        <f>'پایگاه سلامت ضمیمه ایرانی '!D28</f>
        <v>18379</v>
      </c>
      <c r="E28" s="34">
        <f>'پایگاه سلامت ضمیمه ایرانی '!E28</f>
        <v>37345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f t="shared" si="1"/>
        <v>18966</v>
      </c>
      <c r="M28" s="34">
        <f t="shared" si="2"/>
        <v>18379</v>
      </c>
      <c r="N28" s="34">
        <f t="shared" si="3"/>
        <v>37345</v>
      </c>
    </row>
    <row r="29" spans="2:14" ht="15" thickBot="1" x14ac:dyDescent="0.25">
      <c r="N29" s="259"/>
    </row>
    <row r="30" spans="2:14" ht="21" x14ac:dyDescent="0.2">
      <c r="B30" s="306" t="s">
        <v>152</v>
      </c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99"/>
    </row>
    <row r="31" spans="2:14" ht="21.75" thickBot="1" x14ac:dyDescent="0.25">
      <c r="B31" s="309" t="s">
        <v>101</v>
      </c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1"/>
    </row>
    <row r="32" spans="2:14" ht="21" x14ac:dyDescent="0.2">
      <c r="B32" s="312" t="s">
        <v>17</v>
      </c>
      <c r="C32" s="306" t="s">
        <v>0</v>
      </c>
      <c r="D32" s="307"/>
      <c r="E32" s="314" t="s">
        <v>1</v>
      </c>
      <c r="F32" s="316" t="s">
        <v>2</v>
      </c>
      <c r="G32" s="307"/>
      <c r="H32" s="317" t="s">
        <v>3</v>
      </c>
      <c r="I32" s="312" t="s">
        <v>4</v>
      </c>
      <c r="J32" s="316"/>
      <c r="K32" s="314" t="s">
        <v>5</v>
      </c>
      <c r="L32" s="306" t="s">
        <v>6</v>
      </c>
      <c r="M32" s="307" t="s">
        <v>7</v>
      </c>
      <c r="N32" s="308" t="s">
        <v>8</v>
      </c>
    </row>
    <row r="33" spans="2:14" ht="21.75" thickBot="1" x14ac:dyDescent="0.25">
      <c r="B33" s="313"/>
      <c r="C33" s="190" t="s">
        <v>9</v>
      </c>
      <c r="D33" s="191" t="s">
        <v>10</v>
      </c>
      <c r="E33" s="315"/>
      <c r="F33" s="1" t="s">
        <v>9</v>
      </c>
      <c r="G33" s="191" t="s">
        <v>10</v>
      </c>
      <c r="H33" s="318"/>
      <c r="I33" s="190" t="s">
        <v>9</v>
      </c>
      <c r="J33" s="191" t="s">
        <v>10</v>
      </c>
      <c r="K33" s="315"/>
      <c r="L33" s="319"/>
      <c r="M33" s="320"/>
      <c r="N33" s="321"/>
    </row>
    <row r="34" spans="2:14" ht="21" x14ac:dyDescent="0.2">
      <c r="B34" s="188" t="s">
        <v>21</v>
      </c>
      <c r="C34" s="34">
        <f>'پایگاه سلامت غیرضمیمه ایرانی'!C6</f>
        <v>22</v>
      </c>
      <c r="D34" s="34">
        <f>'پایگاه سلامت غیرضمیمه ایرانی'!D6</f>
        <v>24</v>
      </c>
      <c r="E34" s="34">
        <f>'پایگاه سلامت غیرضمیمه ایرانی'!E6</f>
        <v>46</v>
      </c>
      <c r="F34" s="34">
        <v>0</v>
      </c>
      <c r="G34" s="34">
        <v>0</v>
      </c>
      <c r="H34" s="34">
        <v>0</v>
      </c>
      <c r="I34" s="34">
        <f>'پایگاه سلامت غیرضمیمه ایرانی'!I6</f>
        <v>1</v>
      </c>
      <c r="J34" s="34">
        <f>'پایگاه سلامت غیرضمیمه ایرانی'!J6</f>
        <v>1</v>
      </c>
      <c r="K34" s="34">
        <f>'پایگاه سلامت غیرضمیمه ایرانی'!K6</f>
        <v>2</v>
      </c>
      <c r="L34" s="34">
        <f>I34+F34+C34</f>
        <v>23</v>
      </c>
      <c r="M34" s="34">
        <f t="shared" ref="M34:N34" si="4">J34+G34+D34</f>
        <v>25</v>
      </c>
      <c r="N34" s="34">
        <f t="shared" si="4"/>
        <v>48</v>
      </c>
    </row>
    <row r="35" spans="2:14" ht="21" x14ac:dyDescent="0.2">
      <c r="B35" s="30" t="s">
        <v>22</v>
      </c>
      <c r="C35" s="34">
        <f>'پایگاه سلامت غیرضمیمه ایرانی'!C7</f>
        <v>336</v>
      </c>
      <c r="D35" s="34">
        <f>'پایگاه سلامت غیرضمیمه ایرانی'!D7</f>
        <v>290</v>
      </c>
      <c r="E35" s="34">
        <f>'پایگاه سلامت غیرضمیمه ایرانی'!E7</f>
        <v>626</v>
      </c>
      <c r="F35" s="34">
        <v>0</v>
      </c>
      <c r="G35" s="34">
        <v>0</v>
      </c>
      <c r="H35" s="34">
        <v>0</v>
      </c>
      <c r="I35" s="34">
        <f>'پایگاه سلامت غیرضمیمه ایرانی'!I7</f>
        <v>8</v>
      </c>
      <c r="J35" s="34">
        <f>'پایگاه سلامت غیرضمیمه ایرانی'!J7</f>
        <v>7</v>
      </c>
      <c r="K35" s="34">
        <f>'پایگاه سلامت غیرضمیمه ایرانی'!K7</f>
        <v>15</v>
      </c>
      <c r="L35" s="34">
        <f t="shared" ref="L35:L56" si="5">I35+F35+C35</f>
        <v>344</v>
      </c>
      <c r="M35" s="34">
        <f t="shared" ref="M35:M56" si="6">J35+G35+D35</f>
        <v>297</v>
      </c>
      <c r="N35" s="34">
        <f t="shared" ref="N35:N56" si="7">K35+H35+E35</f>
        <v>641</v>
      </c>
    </row>
    <row r="36" spans="2:14" ht="21" x14ac:dyDescent="0.2">
      <c r="B36" s="30" t="s">
        <v>23</v>
      </c>
      <c r="C36" s="34">
        <f>'پایگاه سلامت غیرضمیمه ایرانی'!C8</f>
        <v>1573</v>
      </c>
      <c r="D36" s="34">
        <f>'پایگاه سلامت غیرضمیمه ایرانی'!D8</f>
        <v>1460</v>
      </c>
      <c r="E36" s="34">
        <f>'پایگاه سلامت غیرضمیمه ایرانی'!E8</f>
        <v>3033</v>
      </c>
      <c r="F36" s="34">
        <v>0</v>
      </c>
      <c r="G36" s="34">
        <v>0</v>
      </c>
      <c r="H36" s="34">
        <v>0</v>
      </c>
      <c r="I36" s="34">
        <f>'پایگاه سلامت غیرضمیمه ایرانی'!I8</f>
        <v>42</v>
      </c>
      <c r="J36" s="34">
        <f>'پایگاه سلامت غیرضمیمه ایرانی'!J8</f>
        <v>36</v>
      </c>
      <c r="K36" s="34">
        <f>'پایگاه سلامت غیرضمیمه ایرانی'!K8</f>
        <v>78</v>
      </c>
      <c r="L36" s="34">
        <f t="shared" si="5"/>
        <v>1615</v>
      </c>
      <c r="M36" s="34">
        <f t="shared" si="6"/>
        <v>1496</v>
      </c>
      <c r="N36" s="34">
        <f t="shared" si="7"/>
        <v>3111</v>
      </c>
    </row>
    <row r="37" spans="2:14" ht="21" x14ac:dyDescent="0.2">
      <c r="B37" s="30" t="s">
        <v>24</v>
      </c>
      <c r="C37" s="34">
        <f>'پایگاه سلامت غیرضمیمه ایرانی'!C9</f>
        <v>1004</v>
      </c>
      <c r="D37" s="34">
        <f>'پایگاه سلامت غیرضمیمه ایرانی'!D9</f>
        <v>988</v>
      </c>
      <c r="E37" s="34">
        <f>'پایگاه سلامت غیرضمیمه ایرانی'!E9</f>
        <v>1992</v>
      </c>
      <c r="F37" s="34">
        <v>0</v>
      </c>
      <c r="G37" s="34">
        <v>0</v>
      </c>
      <c r="H37" s="34">
        <v>0</v>
      </c>
      <c r="I37" s="34">
        <f>'پایگاه سلامت غیرضمیمه ایرانی'!I9</f>
        <v>22</v>
      </c>
      <c r="J37" s="34">
        <f>'پایگاه سلامت غیرضمیمه ایرانی'!J9</f>
        <v>26</v>
      </c>
      <c r="K37" s="34">
        <f>'پایگاه سلامت غیرضمیمه ایرانی'!K9</f>
        <v>48</v>
      </c>
      <c r="L37" s="34">
        <f t="shared" si="5"/>
        <v>1026</v>
      </c>
      <c r="M37" s="34">
        <f t="shared" si="6"/>
        <v>1014</v>
      </c>
      <c r="N37" s="34">
        <f t="shared" si="7"/>
        <v>2040</v>
      </c>
    </row>
    <row r="38" spans="2:14" ht="21" x14ac:dyDescent="0.2">
      <c r="B38" s="30" t="s">
        <v>25</v>
      </c>
      <c r="C38" s="34">
        <f>'پایگاه سلامت غیرضمیمه ایرانی'!C10</f>
        <v>1686</v>
      </c>
      <c r="D38" s="34">
        <f>'پایگاه سلامت غیرضمیمه ایرانی'!D10</f>
        <v>1603</v>
      </c>
      <c r="E38" s="34">
        <f>'پایگاه سلامت غیرضمیمه ایرانی'!E10</f>
        <v>3289</v>
      </c>
      <c r="F38" s="34">
        <v>0</v>
      </c>
      <c r="G38" s="34">
        <v>0</v>
      </c>
      <c r="H38" s="34">
        <v>0</v>
      </c>
      <c r="I38" s="34">
        <f>'پایگاه سلامت غیرضمیمه ایرانی'!I10</f>
        <v>38</v>
      </c>
      <c r="J38" s="34">
        <f>'پایگاه سلامت غیرضمیمه ایرانی'!J10</f>
        <v>39</v>
      </c>
      <c r="K38" s="34">
        <f>'پایگاه سلامت غیرضمیمه ایرانی'!K10</f>
        <v>77</v>
      </c>
      <c r="L38" s="34">
        <f t="shared" si="5"/>
        <v>1724</v>
      </c>
      <c r="M38" s="34">
        <f t="shared" si="6"/>
        <v>1642</v>
      </c>
      <c r="N38" s="34">
        <f t="shared" si="7"/>
        <v>3366</v>
      </c>
    </row>
    <row r="39" spans="2:14" ht="21" x14ac:dyDescent="0.2">
      <c r="B39" s="30" t="s">
        <v>26</v>
      </c>
      <c r="C39" s="34">
        <f>'پایگاه سلامت غیرضمیمه ایرانی'!C11</f>
        <v>2231</v>
      </c>
      <c r="D39" s="34">
        <f>'پایگاه سلامت غیرضمیمه ایرانی'!D11</f>
        <v>2319</v>
      </c>
      <c r="E39" s="34">
        <f>'پایگاه سلامت غیرضمیمه ایرانی'!E11</f>
        <v>4550</v>
      </c>
      <c r="F39" s="34">
        <v>0</v>
      </c>
      <c r="G39" s="34">
        <v>0</v>
      </c>
      <c r="H39" s="34">
        <v>0</v>
      </c>
      <c r="I39" s="34">
        <f>'پایگاه سلامت غیرضمیمه ایرانی'!I11</f>
        <v>59</v>
      </c>
      <c r="J39" s="34">
        <f>'پایگاه سلامت غیرضمیمه ایرانی'!J11</f>
        <v>56</v>
      </c>
      <c r="K39" s="34">
        <f>'پایگاه سلامت غیرضمیمه ایرانی'!K11</f>
        <v>115</v>
      </c>
      <c r="L39" s="34">
        <f t="shared" si="5"/>
        <v>2290</v>
      </c>
      <c r="M39" s="34">
        <f t="shared" si="6"/>
        <v>2375</v>
      </c>
      <c r="N39" s="34">
        <f t="shared" si="7"/>
        <v>4665</v>
      </c>
    </row>
    <row r="40" spans="2:14" ht="21" x14ac:dyDescent="0.2">
      <c r="B40" s="30" t="s">
        <v>27</v>
      </c>
      <c r="C40" s="34">
        <f>'پایگاه سلامت غیرضمیمه ایرانی'!C12</f>
        <v>1306</v>
      </c>
      <c r="D40" s="34">
        <f>'پایگاه سلامت غیرضمیمه ایرانی'!D12</f>
        <v>1220</v>
      </c>
      <c r="E40" s="34">
        <f>'پایگاه سلامت غیرضمیمه ایرانی'!E12</f>
        <v>2526</v>
      </c>
      <c r="F40" s="34">
        <v>0</v>
      </c>
      <c r="G40" s="34">
        <v>0</v>
      </c>
      <c r="H40" s="34">
        <v>0</v>
      </c>
      <c r="I40" s="34">
        <f>'پایگاه سلامت غیرضمیمه ایرانی'!I12</f>
        <v>33</v>
      </c>
      <c r="J40" s="34">
        <f>'پایگاه سلامت غیرضمیمه ایرانی'!J12</f>
        <v>34</v>
      </c>
      <c r="K40" s="34">
        <f>'پایگاه سلامت غیرضمیمه ایرانی'!K12</f>
        <v>67</v>
      </c>
      <c r="L40" s="34">
        <f t="shared" si="5"/>
        <v>1339</v>
      </c>
      <c r="M40" s="34">
        <f t="shared" si="6"/>
        <v>1254</v>
      </c>
      <c r="N40" s="34">
        <f t="shared" si="7"/>
        <v>2593</v>
      </c>
    </row>
    <row r="41" spans="2:14" ht="21" x14ac:dyDescent="0.2">
      <c r="B41" s="30" t="s">
        <v>28</v>
      </c>
      <c r="C41" s="34">
        <f>'پایگاه سلامت غیرضمیمه ایرانی'!C13</f>
        <v>759</v>
      </c>
      <c r="D41" s="34">
        <f>'پایگاه سلامت غیرضمیمه ایرانی'!D13</f>
        <v>728</v>
      </c>
      <c r="E41" s="34">
        <f>'پایگاه سلامت غیرضمیمه ایرانی'!E13</f>
        <v>1487</v>
      </c>
      <c r="F41" s="34">
        <v>0</v>
      </c>
      <c r="G41" s="34">
        <v>0</v>
      </c>
      <c r="H41" s="34">
        <v>0</v>
      </c>
      <c r="I41" s="34">
        <f>'پایگاه سلامت غیرضمیمه ایرانی'!I13</f>
        <v>28</v>
      </c>
      <c r="J41" s="34">
        <f>'پایگاه سلامت غیرضمیمه ایرانی'!J13</f>
        <v>26</v>
      </c>
      <c r="K41" s="34">
        <f>'پایگاه سلامت غیرضمیمه ایرانی'!K13</f>
        <v>54</v>
      </c>
      <c r="L41" s="34">
        <f t="shared" si="5"/>
        <v>787</v>
      </c>
      <c r="M41" s="34">
        <f t="shared" si="6"/>
        <v>754</v>
      </c>
      <c r="N41" s="34">
        <f t="shared" si="7"/>
        <v>1541</v>
      </c>
    </row>
    <row r="42" spans="2:14" ht="21" x14ac:dyDescent="0.2">
      <c r="B42" s="30" t="s">
        <v>29</v>
      </c>
      <c r="C42" s="34">
        <f>'پایگاه سلامت غیرضمیمه ایرانی'!C14</f>
        <v>1606</v>
      </c>
      <c r="D42" s="34">
        <f>'پایگاه سلامت غیرضمیمه ایرانی'!D14</f>
        <v>1698</v>
      </c>
      <c r="E42" s="34">
        <f>'پایگاه سلامت غیرضمیمه ایرانی'!E14</f>
        <v>3304</v>
      </c>
      <c r="F42" s="34">
        <v>0</v>
      </c>
      <c r="G42" s="34">
        <v>0</v>
      </c>
      <c r="H42" s="34">
        <v>0</v>
      </c>
      <c r="I42" s="34">
        <f>'پایگاه سلامت غیرضمیمه ایرانی'!I14</f>
        <v>42</v>
      </c>
      <c r="J42" s="34">
        <f>'پایگاه سلامت غیرضمیمه ایرانی'!J14</f>
        <v>44</v>
      </c>
      <c r="K42" s="34">
        <f>'پایگاه سلامت غیرضمیمه ایرانی'!K14</f>
        <v>86</v>
      </c>
      <c r="L42" s="34">
        <f t="shared" si="5"/>
        <v>1648</v>
      </c>
      <c r="M42" s="34">
        <f t="shared" si="6"/>
        <v>1742</v>
      </c>
      <c r="N42" s="34">
        <f t="shared" si="7"/>
        <v>3390</v>
      </c>
    </row>
    <row r="43" spans="2:14" ht="21" x14ac:dyDescent="0.2">
      <c r="B43" s="30" t="s">
        <v>30</v>
      </c>
      <c r="C43" s="34">
        <f>'پایگاه سلامت غیرضمیمه ایرانی'!C15</f>
        <v>1631</v>
      </c>
      <c r="D43" s="34">
        <f>'پایگاه سلامت غیرضمیمه ایرانی'!D15</f>
        <v>1748</v>
      </c>
      <c r="E43" s="34">
        <f>'پایگاه سلامت غیرضمیمه ایرانی'!E15</f>
        <v>3379</v>
      </c>
      <c r="F43" s="34">
        <v>0</v>
      </c>
      <c r="G43" s="34">
        <v>0</v>
      </c>
      <c r="H43" s="34">
        <v>0</v>
      </c>
      <c r="I43" s="34">
        <f>'پایگاه سلامت غیرضمیمه ایرانی'!I15</f>
        <v>47</v>
      </c>
      <c r="J43" s="34">
        <f>'پایگاه سلامت غیرضمیمه ایرانی'!J15</f>
        <v>46</v>
      </c>
      <c r="K43" s="34">
        <f>'پایگاه سلامت غیرضمیمه ایرانی'!K15</f>
        <v>93</v>
      </c>
      <c r="L43" s="34">
        <f t="shared" si="5"/>
        <v>1678</v>
      </c>
      <c r="M43" s="34">
        <f t="shared" si="6"/>
        <v>1794</v>
      </c>
      <c r="N43" s="34">
        <f t="shared" si="7"/>
        <v>3472</v>
      </c>
    </row>
    <row r="44" spans="2:14" ht="21" x14ac:dyDescent="0.2">
      <c r="B44" s="30" t="s">
        <v>31</v>
      </c>
      <c r="C44" s="34">
        <f>'پایگاه سلامت غیرضمیمه ایرانی'!C16</f>
        <v>2280</v>
      </c>
      <c r="D44" s="34">
        <f>'پایگاه سلامت غیرضمیمه ایرانی'!D16</f>
        <v>2333</v>
      </c>
      <c r="E44" s="34">
        <f>'پایگاه سلامت غیرضمیمه ایرانی'!E16</f>
        <v>4613</v>
      </c>
      <c r="F44" s="34">
        <v>0</v>
      </c>
      <c r="G44" s="34">
        <v>0</v>
      </c>
      <c r="H44" s="34">
        <v>0</v>
      </c>
      <c r="I44" s="34">
        <f>'پایگاه سلامت غیرضمیمه ایرانی'!I16</f>
        <v>66</v>
      </c>
      <c r="J44" s="34">
        <f>'پایگاه سلامت غیرضمیمه ایرانی'!J16</f>
        <v>47</v>
      </c>
      <c r="K44" s="34">
        <f>'پایگاه سلامت غیرضمیمه ایرانی'!K16</f>
        <v>113</v>
      </c>
      <c r="L44" s="34">
        <f t="shared" si="5"/>
        <v>2346</v>
      </c>
      <c r="M44" s="34">
        <f t="shared" si="6"/>
        <v>2380</v>
      </c>
      <c r="N44" s="34">
        <f t="shared" si="7"/>
        <v>4726</v>
      </c>
    </row>
    <row r="45" spans="2:14" ht="21" x14ac:dyDescent="0.2">
      <c r="B45" s="30" t="s">
        <v>32</v>
      </c>
      <c r="C45" s="34">
        <f>'پایگاه سلامت غیرضمیمه ایرانی'!C17</f>
        <v>3098</v>
      </c>
      <c r="D45" s="34">
        <f>'پایگاه سلامت غیرضمیمه ایرانی'!D17</f>
        <v>2893</v>
      </c>
      <c r="E45" s="34">
        <f>'پایگاه سلامت غیرضمیمه ایرانی'!E17</f>
        <v>5991</v>
      </c>
      <c r="F45" s="34">
        <v>0</v>
      </c>
      <c r="G45" s="34">
        <v>0</v>
      </c>
      <c r="H45" s="34">
        <v>0</v>
      </c>
      <c r="I45" s="34">
        <f>'پایگاه سلامت غیرضمیمه ایرانی'!I17</f>
        <v>87</v>
      </c>
      <c r="J45" s="34">
        <f>'پایگاه سلامت غیرضمیمه ایرانی'!J17</f>
        <v>79</v>
      </c>
      <c r="K45" s="34">
        <f>'پایگاه سلامت غیرضمیمه ایرانی'!K17</f>
        <v>166</v>
      </c>
      <c r="L45" s="34">
        <f t="shared" si="5"/>
        <v>3185</v>
      </c>
      <c r="M45" s="34">
        <f t="shared" si="6"/>
        <v>2972</v>
      </c>
      <c r="N45" s="34">
        <f t="shared" si="7"/>
        <v>6157</v>
      </c>
    </row>
    <row r="46" spans="2:14" ht="21" x14ac:dyDescent="0.2">
      <c r="B46" s="30" t="s">
        <v>33</v>
      </c>
      <c r="C46" s="34">
        <f>'پایگاه سلامت غیرضمیمه ایرانی'!C18</f>
        <v>2607</v>
      </c>
      <c r="D46" s="34">
        <f>'پایگاه سلامت غیرضمیمه ایرانی'!D18</f>
        <v>2410</v>
      </c>
      <c r="E46" s="34">
        <f>'پایگاه سلامت غیرضمیمه ایرانی'!E18</f>
        <v>5017</v>
      </c>
      <c r="F46" s="34">
        <v>0</v>
      </c>
      <c r="G46" s="34">
        <v>0</v>
      </c>
      <c r="H46" s="34">
        <v>0</v>
      </c>
      <c r="I46" s="34">
        <f>'پایگاه سلامت غیرضمیمه ایرانی'!I18</f>
        <v>66</v>
      </c>
      <c r="J46" s="34">
        <f>'پایگاه سلامت غیرضمیمه ایرانی'!J18</f>
        <v>71</v>
      </c>
      <c r="K46" s="34">
        <f>'پایگاه سلامت غیرضمیمه ایرانی'!K18</f>
        <v>137</v>
      </c>
      <c r="L46" s="34">
        <f t="shared" si="5"/>
        <v>2673</v>
      </c>
      <c r="M46" s="34">
        <f t="shared" si="6"/>
        <v>2481</v>
      </c>
      <c r="N46" s="34">
        <f t="shared" si="7"/>
        <v>5154</v>
      </c>
    </row>
    <row r="47" spans="2:14" ht="21" x14ac:dyDescent="0.2">
      <c r="B47" s="30" t="s">
        <v>34</v>
      </c>
      <c r="C47" s="34">
        <f>'پایگاه سلامت غیرضمیمه ایرانی'!C19</f>
        <v>2113</v>
      </c>
      <c r="D47" s="34">
        <f>'پایگاه سلامت غیرضمیمه ایرانی'!D19</f>
        <v>1875</v>
      </c>
      <c r="E47" s="34">
        <f>'پایگاه سلامت غیرضمیمه ایرانی'!E19</f>
        <v>3988</v>
      </c>
      <c r="F47" s="34">
        <v>0</v>
      </c>
      <c r="G47" s="34">
        <v>0</v>
      </c>
      <c r="H47" s="34">
        <v>0</v>
      </c>
      <c r="I47" s="34">
        <f>'پایگاه سلامت غیرضمیمه ایرانی'!I19</f>
        <v>61</v>
      </c>
      <c r="J47" s="34">
        <f>'پایگاه سلامت غیرضمیمه ایرانی'!J19</f>
        <v>54</v>
      </c>
      <c r="K47" s="34">
        <f>'پایگاه سلامت غیرضمیمه ایرانی'!K19</f>
        <v>115</v>
      </c>
      <c r="L47" s="34">
        <f t="shared" si="5"/>
        <v>2174</v>
      </c>
      <c r="M47" s="34">
        <f t="shared" si="6"/>
        <v>1929</v>
      </c>
      <c r="N47" s="34">
        <f t="shared" si="7"/>
        <v>4103</v>
      </c>
    </row>
    <row r="48" spans="2:14" ht="21" x14ac:dyDescent="0.2">
      <c r="B48" s="30" t="s">
        <v>35</v>
      </c>
      <c r="C48" s="34">
        <f>'پایگاه سلامت غیرضمیمه ایرانی'!C20</f>
        <v>1916</v>
      </c>
      <c r="D48" s="34">
        <f>'پایگاه سلامت غیرضمیمه ایرانی'!D20</f>
        <v>1750</v>
      </c>
      <c r="E48" s="34">
        <f>'پایگاه سلامت غیرضمیمه ایرانی'!E20</f>
        <v>3666</v>
      </c>
      <c r="F48" s="34">
        <v>0</v>
      </c>
      <c r="G48" s="34">
        <v>0</v>
      </c>
      <c r="H48" s="34">
        <v>0</v>
      </c>
      <c r="I48" s="34">
        <f>'پایگاه سلامت غیرضمیمه ایرانی'!I20</f>
        <v>45</v>
      </c>
      <c r="J48" s="34">
        <f>'پایگاه سلامت غیرضمیمه ایرانی'!J20</f>
        <v>31</v>
      </c>
      <c r="K48" s="34">
        <f>'پایگاه سلامت غیرضمیمه ایرانی'!K20</f>
        <v>76</v>
      </c>
      <c r="L48" s="34">
        <f t="shared" si="5"/>
        <v>1961</v>
      </c>
      <c r="M48" s="34">
        <f t="shared" si="6"/>
        <v>1781</v>
      </c>
      <c r="N48" s="34">
        <f t="shared" si="7"/>
        <v>3742</v>
      </c>
    </row>
    <row r="49" spans="2:14" ht="21" x14ac:dyDescent="0.2">
      <c r="B49" s="30" t="s">
        <v>36</v>
      </c>
      <c r="C49" s="34">
        <f>'پایگاه سلامت غیرضمیمه ایرانی'!C21</f>
        <v>1471</v>
      </c>
      <c r="D49" s="34">
        <f>'پایگاه سلامت غیرضمیمه ایرانی'!D21</f>
        <v>1389</v>
      </c>
      <c r="E49" s="34">
        <f>'پایگاه سلامت غیرضمیمه ایرانی'!E21</f>
        <v>2860</v>
      </c>
      <c r="F49" s="34">
        <v>0</v>
      </c>
      <c r="G49" s="34">
        <v>0</v>
      </c>
      <c r="H49" s="34">
        <v>0</v>
      </c>
      <c r="I49" s="34">
        <f>'پایگاه سلامت غیرضمیمه ایرانی'!I21</f>
        <v>24</v>
      </c>
      <c r="J49" s="34">
        <f>'پایگاه سلامت غیرضمیمه ایرانی'!J21</f>
        <v>24</v>
      </c>
      <c r="K49" s="34">
        <f>'پایگاه سلامت غیرضمیمه ایرانی'!K21</f>
        <v>48</v>
      </c>
      <c r="L49" s="34">
        <f t="shared" si="5"/>
        <v>1495</v>
      </c>
      <c r="M49" s="34">
        <f t="shared" si="6"/>
        <v>1413</v>
      </c>
      <c r="N49" s="34">
        <f t="shared" si="7"/>
        <v>2908</v>
      </c>
    </row>
    <row r="50" spans="2:14" ht="21" x14ac:dyDescent="0.2">
      <c r="B50" s="30" t="s">
        <v>37</v>
      </c>
      <c r="C50" s="34">
        <f>'پایگاه سلامت غیرضمیمه ایرانی'!C22</f>
        <v>1153</v>
      </c>
      <c r="D50" s="34">
        <f>'پایگاه سلامت غیرضمیمه ایرانی'!D22</f>
        <v>1078</v>
      </c>
      <c r="E50" s="34">
        <f>'پایگاه سلامت غیرضمیمه ایرانی'!E22</f>
        <v>2231</v>
      </c>
      <c r="F50" s="34">
        <v>0</v>
      </c>
      <c r="G50" s="34">
        <v>0</v>
      </c>
      <c r="H50" s="34">
        <v>0</v>
      </c>
      <c r="I50" s="34">
        <f>'پایگاه سلامت غیرضمیمه ایرانی'!I22</f>
        <v>12</v>
      </c>
      <c r="J50" s="34">
        <f>'پایگاه سلامت غیرضمیمه ایرانی'!J22</f>
        <v>19</v>
      </c>
      <c r="K50" s="34">
        <f>'پایگاه سلامت غیرضمیمه ایرانی'!K22</f>
        <v>31</v>
      </c>
      <c r="L50" s="34">
        <f t="shared" si="5"/>
        <v>1165</v>
      </c>
      <c r="M50" s="34">
        <f t="shared" si="6"/>
        <v>1097</v>
      </c>
      <c r="N50" s="34">
        <f t="shared" si="7"/>
        <v>2262</v>
      </c>
    </row>
    <row r="51" spans="2:14" ht="21" x14ac:dyDescent="0.2">
      <c r="B51" s="30" t="s">
        <v>38</v>
      </c>
      <c r="C51" s="34">
        <f>'پایگاه سلامت غیرضمیمه ایرانی'!C23</f>
        <v>688</v>
      </c>
      <c r="D51" s="34">
        <f>'پایگاه سلامت غیرضمیمه ایرانی'!D23</f>
        <v>669</v>
      </c>
      <c r="E51" s="34">
        <f>'پایگاه سلامت غیرضمیمه ایرانی'!E23</f>
        <v>1357</v>
      </c>
      <c r="F51" s="34">
        <v>0</v>
      </c>
      <c r="G51" s="34">
        <v>0</v>
      </c>
      <c r="H51" s="34">
        <v>0</v>
      </c>
      <c r="I51" s="34">
        <f>'پایگاه سلامت غیرضمیمه ایرانی'!I23</f>
        <v>10</v>
      </c>
      <c r="J51" s="34">
        <f>'پایگاه سلامت غیرضمیمه ایرانی'!J23</f>
        <v>12</v>
      </c>
      <c r="K51" s="34">
        <f>'پایگاه سلامت غیرضمیمه ایرانی'!K23</f>
        <v>22</v>
      </c>
      <c r="L51" s="34">
        <f t="shared" si="5"/>
        <v>698</v>
      </c>
      <c r="M51" s="34">
        <f t="shared" si="6"/>
        <v>681</v>
      </c>
      <c r="N51" s="34">
        <f t="shared" si="7"/>
        <v>1379</v>
      </c>
    </row>
    <row r="52" spans="2:14" ht="21" x14ac:dyDescent="0.2">
      <c r="B52" s="30" t="s">
        <v>39</v>
      </c>
      <c r="C52" s="34">
        <f>'پایگاه سلامت غیرضمیمه ایرانی'!C24</f>
        <v>498</v>
      </c>
      <c r="D52" s="34">
        <f>'پایگاه سلامت غیرضمیمه ایرانی'!D24</f>
        <v>487</v>
      </c>
      <c r="E52" s="34">
        <f>'پایگاه سلامت غیرضمیمه ایرانی'!E24</f>
        <v>985</v>
      </c>
      <c r="F52" s="34">
        <v>0</v>
      </c>
      <c r="G52" s="34">
        <v>0</v>
      </c>
      <c r="H52" s="34">
        <v>0</v>
      </c>
      <c r="I52" s="34">
        <f>'پایگاه سلامت غیرضمیمه ایرانی'!I24</f>
        <v>10</v>
      </c>
      <c r="J52" s="34">
        <f>'پایگاه سلامت غیرضمیمه ایرانی'!J24</f>
        <v>8</v>
      </c>
      <c r="K52" s="34">
        <f>'پایگاه سلامت غیرضمیمه ایرانی'!K24</f>
        <v>18</v>
      </c>
      <c r="L52" s="34">
        <f t="shared" si="5"/>
        <v>508</v>
      </c>
      <c r="M52" s="34">
        <f t="shared" si="6"/>
        <v>495</v>
      </c>
      <c r="N52" s="34">
        <f t="shared" si="7"/>
        <v>1003</v>
      </c>
    </row>
    <row r="53" spans="2:14" ht="21" x14ac:dyDescent="0.2">
      <c r="B53" s="30" t="s">
        <v>40</v>
      </c>
      <c r="C53" s="34">
        <f>'پایگاه سلامت غیرضمیمه ایرانی'!C25</f>
        <v>268</v>
      </c>
      <c r="D53" s="34">
        <f>'پایگاه سلامت غیرضمیمه ایرانی'!D25</f>
        <v>320</v>
      </c>
      <c r="E53" s="34">
        <f>'پایگاه سلامت غیرضمیمه ایرانی'!E25</f>
        <v>588</v>
      </c>
      <c r="F53" s="34">
        <v>0</v>
      </c>
      <c r="G53" s="34">
        <v>0</v>
      </c>
      <c r="H53" s="34">
        <v>0</v>
      </c>
      <c r="I53" s="34">
        <f>'پایگاه سلامت غیرضمیمه ایرانی'!I25</f>
        <v>5</v>
      </c>
      <c r="J53" s="34">
        <f>'پایگاه سلامت غیرضمیمه ایرانی'!J25</f>
        <v>1</v>
      </c>
      <c r="K53" s="34">
        <f>'پایگاه سلامت غیرضمیمه ایرانی'!K25</f>
        <v>6</v>
      </c>
      <c r="L53" s="34">
        <f t="shared" si="5"/>
        <v>273</v>
      </c>
      <c r="M53" s="34">
        <f t="shared" si="6"/>
        <v>321</v>
      </c>
      <c r="N53" s="34">
        <f t="shared" si="7"/>
        <v>594</v>
      </c>
    </row>
    <row r="54" spans="2:14" ht="21" x14ac:dyDescent="0.2">
      <c r="B54" s="30" t="s">
        <v>41</v>
      </c>
      <c r="C54" s="34">
        <f>'پایگاه سلامت غیرضمیمه ایرانی'!C26</f>
        <v>183</v>
      </c>
      <c r="D54" s="34">
        <f>'پایگاه سلامت غیرضمیمه ایرانی'!D26</f>
        <v>206</v>
      </c>
      <c r="E54" s="34">
        <f>'پایگاه سلامت غیرضمیمه ایرانی'!E26</f>
        <v>389</v>
      </c>
      <c r="F54" s="34">
        <v>0</v>
      </c>
      <c r="G54" s="34">
        <v>0</v>
      </c>
      <c r="H54" s="34">
        <v>0</v>
      </c>
      <c r="I54" s="34">
        <f>'پایگاه سلامت غیرضمیمه ایرانی'!I26</f>
        <v>2</v>
      </c>
      <c r="J54" s="34">
        <f>'پایگاه سلامت غیرضمیمه ایرانی'!J26</f>
        <v>3</v>
      </c>
      <c r="K54" s="34">
        <f>'پایگاه سلامت غیرضمیمه ایرانی'!K26</f>
        <v>5</v>
      </c>
      <c r="L54" s="34">
        <f t="shared" si="5"/>
        <v>185</v>
      </c>
      <c r="M54" s="34">
        <f t="shared" si="6"/>
        <v>209</v>
      </c>
      <c r="N54" s="34">
        <f t="shared" si="7"/>
        <v>394</v>
      </c>
    </row>
    <row r="55" spans="2:14" ht="21.75" thickBot="1" x14ac:dyDescent="0.25">
      <c r="B55" s="195" t="s">
        <v>42</v>
      </c>
      <c r="C55" s="34">
        <f>'پایگاه سلامت غیرضمیمه ایرانی'!C27</f>
        <v>188</v>
      </c>
      <c r="D55" s="34">
        <f>'پایگاه سلامت غیرضمیمه ایرانی'!D27</f>
        <v>219</v>
      </c>
      <c r="E55" s="34">
        <f>'پایگاه سلامت غیرضمیمه ایرانی'!E27</f>
        <v>407</v>
      </c>
      <c r="F55" s="34">
        <v>0</v>
      </c>
      <c r="G55" s="34">
        <v>0</v>
      </c>
      <c r="H55" s="34">
        <v>0</v>
      </c>
      <c r="I55" s="34">
        <f>'پایگاه سلامت غیرضمیمه ایرانی'!I27</f>
        <v>6</v>
      </c>
      <c r="J55" s="34">
        <f>'پایگاه سلامت غیرضمیمه ایرانی'!J27</f>
        <v>2</v>
      </c>
      <c r="K55" s="34">
        <f>'پایگاه سلامت غیرضمیمه ایرانی'!K27</f>
        <v>8</v>
      </c>
      <c r="L55" s="34">
        <f t="shared" si="5"/>
        <v>194</v>
      </c>
      <c r="M55" s="34">
        <f t="shared" si="6"/>
        <v>221</v>
      </c>
      <c r="N55" s="34">
        <f t="shared" si="7"/>
        <v>415</v>
      </c>
    </row>
    <row r="56" spans="2:14" ht="21.75" thickBot="1" x14ac:dyDescent="0.25">
      <c r="B56" s="16" t="s">
        <v>11</v>
      </c>
      <c r="C56" s="34">
        <f>'پایگاه سلامت غیرضمیمه ایرانی'!C28</f>
        <v>28617</v>
      </c>
      <c r="D56" s="34">
        <f>'پایگاه سلامت غیرضمیمه ایرانی'!D28</f>
        <v>27707</v>
      </c>
      <c r="E56" s="34">
        <f>'پایگاه سلامت غیرضمیمه ایرانی'!E28</f>
        <v>56324</v>
      </c>
      <c r="F56" s="34">
        <v>0</v>
      </c>
      <c r="G56" s="34">
        <v>0</v>
      </c>
      <c r="H56" s="34">
        <v>0</v>
      </c>
      <c r="I56" s="34">
        <f>'پایگاه سلامت غیرضمیمه ایرانی'!I28</f>
        <v>714</v>
      </c>
      <c r="J56" s="34">
        <f>'پایگاه سلامت غیرضمیمه ایرانی'!J28</f>
        <v>666</v>
      </c>
      <c r="K56" s="34">
        <f>'پایگاه سلامت غیرضمیمه ایرانی'!K28</f>
        <v>1380</v>
      </c>
      <c r="L56" s="34">
        <f t="shared" si="5"/>
        <v>29331</v>
      </c>
      <c r="M56" s="34">
        <f t="shared" si="6"/>
        <v>28373</v>
      </c>
      <c r="N56" s="34">
        <f t="shared" si="7"/>
        <v>57704</v>
      </c>
    </row>
    <row r="57" spans="2:14" ht="15" thickBot="1" x14ac:dyDescent="0.25"/>
    <row r="58" spans="2:14" ht="21" x14ac:dyDescent="0.2">
      <c r="B58" s="306" t="s">
        <v>152</v>
      </c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8"/>
    </row>
    <row r="59" spans="2:14" ht="21.75" thickBot="1" x14ac:dyDescent="0.25">
      <c r="B59" s="309" t="s">
        <v>50</v>
      </c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1"/>
    </row>
    <row r="60" spans="2:14" ht="21" x14ac:dyDescent="0.2">
      <c r="B60" s="312" t="s">
        <v>17</v>
      </c>
      <c r="C60" s="306" t="s">
        <v>0</v>
      </c>
      <c r="D60" s="307"/>
      <c r="E60" s="314" t="s">
        <v>1</v>
      </c>
      <c r="F60" s="316" t="s">
        <v>2</v>
      </c>
      <c r="G60" s="307"/>
      <c r="H60" s="317" t="s">
        <v>3</v>
      </c>
      <c r="I60" s="312" t="s">
        <v>4</v>
      </c>
      <c r="J60" s="316"/>
      <c r="K60" s="314" t="s">
        <v>5</v>
      </c>
      <c r="L60" s="306" t="s">
        <v>6</v>
      </c>
      <c r="M60" s="307" t="s">
        <v>7</v>
      </c>
      <c r="N60" s="308" t="s">
        <v>8</v>
      </c>
    </row>
    <row r="61" spans="2:14" ht="21.75" thickBot="1" x14ac:dyDescent="0.25">
      <c r="B61" s="313"/>
      <c r="C61" s="190" t="s">
        <v>9</v>
      </c>
      <c r="D61" s="191" t="s">
        <v>10</v>
      </c>
      <c r="E61" s="315"/>
      <c r="F61" s="1" t="s">
        <v>9</v>
      </c>
      <c r="G61" s="191" t="s">
        <v>10</v>
      </c>
      <c r="H61" s="318"/>
      <c r="I61" s="190" t="s">
        <v>9</v>
      </c>
      <c r="J61" s="191" t="s">
        <v>10</v>
      </c>
      <c r="K61" s="315"/>
      <c r="L61" s="319"/>
      <c r="M61" s="320"/>
      <c r="N61" s="321"/>
    </row>
    <row r="62" spans="2:14" ht="21" x14ac:dyDescent="0.2">
      <c r="B62" s="188" t="s">
        <v>21</v>
      </c>
      <c r="C62" s="34">
        <f>C6+C34</f>
        <v>35</v>
      </c>
      <c r="D62" s="34">
        <f t="shared" ref="D62:E62" si="8">D6+D34</f>
        <v>37</v>
      </c>
      <c r="E62" s="34">
        <f t="shared" si="8"/>
        <v>72</v>
      </c>
      <c r="F62" s="34">
        <v>0</v>
      </c>
      <c r="G62" s="34">
        <v>0</v>
      </c>
      <c r="H62" s="34">
        <v>0</v>
      </c>
      <c r="I62" s="34">
        <f>I34</f>
        <v>1</v>
      </c>
      <c r="J62" s="34">
        <f>J34</f>
        <v>1</v>
      </c>
      <c r="K62" s="34">
        <f>K34</f>
        <v>2</v>
      </c>
      <c r="L62" s="34">
        <f>C62+I62</f>
        <v>36</v>
      </c>
      <c r="M62" s="34">
        <f t="shared" ref="M62:N77" si="9">D62+J62</f>
        <v>38</v>
      </c>
      <c r="N62" s="34">
        <f t="shared" si="9"/>
        <v>74</v>
      </c>
    </row>
    <row r="63" spans="2:14" ht="21" x14ac:dyDescent="0.2">
      <c r="B63" s="30" t="s">
        <v>22</v>
      </c>
      <c r="C63" s="34">
        <f t="shared" ref="C63:E63" si="10">C7+C35</f>
        <v>526</v>
      </c>
      <c r="D63" s="34">
        <f t="shared" si="10"/>
        <v>486</v>
      </c>
      <c r="E63" s="34">
        <f t="shared" si="10"/>
        <v>1012</v>
      </c>
      <c r="F63" s="34">
        <v>0</v>
      </c>
      <c r="G63" s="34">
        <v>0</v>
      </c>
      <c r="H63" s="34">
        <v>0</v>
      </c>
      <c r="I63" s="34">
        <f t="shared" ref="I63:J84" si="11">I35</f>
        <v>8</v>
      </c>
      <c r="J63" s="34">
        <f t="shared" si="11"/>
        <v>7</v>
      </c>
      <c r="K63" s="34">
        <f t="shared" ref="K63" si="12">K35</f>
        <v>15</v>
      </c>
      <c r="L63" s="34">
        <f t="shared" ref="L63:L84" si="13">C63+I63</f>
        <v>534</v>
      </c>
      <c r="M63" s="34">
        <f t="shared" si="9"/>
        <v>493</v>
      </c>
      <c r="N63" s="34">
        <f t="shared" si="9"/>
        <v>1027</v>
      </c>
    </row>
    <row r="64" spans="2:14" ht="21" x14ac:dyDescent="0.2">
      <c r="B64" s="30" t="s">
        <v>23</v>
      </c>
      <c r="C64" s="34">
        <f t="shared" ref="C64:E64" si="14">C8+C36</f>
        <v>2445</v>
      </c>
      <c r="D64" s="34">
        <f t="shared" si="14"/>
        <v>2314</v>
      </c>
      <c r="E64" s="34">
        <f t="shared" si="14"/>
        <v>4759</v>
      </c>
      <c r="F64" s="34">
        <v>0</v>
      </c>
      <c r="G64" s="34">
        <v>0</v>
      </c>
      <c r="H64" s="34">
        <v>0</v>
      </c>
      <c r="I64" s="34">
        <f t="shared" si="11"/>
        <v>42</v>
      </c>
      <c r="J64" s="34">
        <f t="shared" si="11"/>
        <v>36</v>
      </c>
      <c r="K64" s="34">
        <f t="shared" ref="K64" si="15">K36</f>
        <v>78</v>
      </c>
      <c r="L64" s="34">
        <f t="shared" si="13"/>
        <v>2487</v>
      </c>
      <c r="M64" s="34">
        <f t="shared" si="9"/>
        <v>2350</v>
      </c>
      <c r="N64" s="34">
        <f t="shared" si="9"/>
        <v>4837</v>
      </c>
    </row>
    <row r="65" spans="2:14" ht="21" x14ac:dyDescent="0.2">
      <c r="B65" s="30" t="s">
        <v>24</v>
      </c>
      <c r="C65" s="34">
        <f t="shared" ref="C65:E65" si="16">C9+C37</f>
        <v>1634</v>
      </c>
      <c r="D65" s="34">
        <f t="shared" si="16"/>
        <v>1568</v>
      </c>
      <c r="E65" s="34">
        <f t="shared" si="16"/>
        <v>3202</v>
      </c>
      <c r="F65" s="34">
        <v>0</v>
      </c>
      <c r="G65" s="34">
        <v>0</v>
      </c>
      <c r="H65" s="34">
        <v>0</v>
      </c>
      <c r="I65" s="34">
        <f t="shared" si="11"/>
        <v>22</v>
      </c>
      <c r="J65" s="34">
        <f t="shared" si="11"/>
        <v>26</v>
      </c>
      <c r="K65" s="34">
        <f t="shared" ref="K65" si="17">K37</f>
        <v>48</v>
      </c>
      <c r="L65" s="34">
        <f t="shared" si="13"/>
        <v>1656</v>
      </c>
      <c r="M65" s="34">
        <f t="shared" si="9"/>
        <v>1594</v>
      </c>
      <c r="N65" s="34">
        <f t="shared" si="9"/>
        <v>3250</v>
      </c>
    </row>
    <row r="66" spans="2:14" ht="21" x14ac:dyDescent="0.2">
      <c r="B66" s="30" t="s">
        <v>25</v>
      </c>
      <c r="C66" s="34">
        <f t="shared" ref="C66:E66" si="18">C10+C38</f>
        <v>2686</v>
      </c>
      <c r="D66" s="34">
        <f t="shared" si="18"/>
        <v>2555</v>
      </c>
      <c r="E66" s="34">
        <f t="shared" si="18"/>
        <v>5241</v>
      </c>
      <c r="F66" s="34">
        <v>0</v>
      </c>
      <c r="G66" s="34">
        <v>0</v>
      </c>
      <c r="H66" s="34">
        <v>0</v>
      </c>
      <c r="I66" s="34">
        <f t="shared" si="11"/>
        <v>38</v>
      </c>
      <c r="J66" s="34">
        <f t="shared" si="11"/>
        <v>39</v>
      </c>
      <c r="K66" s="34">
        <f t="shared" ref="K66" si="19">K38</f>
        <v>77</v>
      </c>
      <c r="L66" s="34">
        <f t="shared" si="13"/>
        <v>2724</v>
      </c>
      <c r="M66" s="34">
        <f t="shared" si="9"/>
        <v>2594</v>
      </c>
      <c r="N66" s="34">
        <f t="shared" si="9"/>
        <v>5318</v>
      </c>
    </row>
    <row r="67" spans="2:14" ht="21" x14ac:dyDescent="0.2">
      <c r="B67" s="30" t="s">
        <v>26</v>
      </c>
      <c r="C67" s="34">
        <f t="shared" ref="C67:E67" si="20">C11+C39</f>
        <v>3671</v>
      </c>
      <c r="D67" s="34">
        <f t="shared" si="20"/>
        <v>3735</v>
      </c>
      <c r="E67" s="34">
        <f t="shared" si="20"/>
        <v>7406</v>
      </c>
      <c r="F67" s="34">
        <v>0</v>
      </c>
      <c r="G67" s="34">
        <v>0</v>
      </c>
      <c r="H67" s="34">
        <v>0</v>
      </c>
      <c r="I67" s="34">
        <f t="shared" si="11"/>
        <v>59</v>
      </c>
      <c r="J67" s="34">
        <f t="shared" si="11"/>
        <v>56</v>
      </c>
      <c r="K67" s="34">
        <f t="shared" ref="K67" si="21">K39</f>
        <v>115</v>
      </c>
      <c r="L67" s="34">
        <f t="shared" si="13"/>
        <v>3730</v>
      </c>
      <c r="M67" s="34">
        <f t="shared" si="9"/>
        <v>3791</v>
      </c>
      <c r="N67" s="34">
        <f t="shared" si="9"/>
        <v>7521</v>
      </c>
    </row>
    <row r="68" spans="2:14" ht="21" x14ac:dyDescent="0.2">
      <c r="B68" s="30" t="s">
        <v>27</v>
      </c>
      <c r="C68" s="34">
        <f t="shared" ref="C68:E68" si="22">C12+C40</f>
        <v>2109</v>
      </c>
      <c r="D68" s="34">
        <f t="shared" si="22"/>
        <v>1950</v>
      </c>
      <c r="E68" s="34">
        <f t="shared" si="22"/>
        <v>4059</v>
      </c>
      <c r="F68" s="34">
        <v>0</v>
      </c>
      <c r="G68" s="34">
        <v>0</v>
      </c>
      <c r="H68" s="34">
        <v>0</v>
      </c>
      <c r="I68" s="34">
        <f t="shared" si="11"/>
        <v>33</v>
      </c>
      <c r="J68" s="34">
        <f t="shared" si="11"/>
        <v>34</v>
      </c>
      <c r="K68" s="34">
        <f t="shared" ref="K68" si="23">K40</f>
        <v>67</v>
      </c>
      <c r="L68" s="34">
        <f t="shared" si="13"/>
        <v>2142</v>
      </c>
      <c r="M68" s="34">
        <f t="shared" si="9"/>
        <v>1984</v>
      </c>
      <c r="N68" s="34">
        <f t="shared" si="9"/>
        <v>4126</v>
      </c>
    </row>
    <row r="69" spans="2:14" ht="21" x14ac:dyDescent="0.2">
      <c r="B69" s="30" t="s">
        <v>28</v>
      </c>
      <c r="C69" s="34">
        <f t="shared" ref="C69:E69" si="24">C13+C41</f>
        <v>1262</v>
      </c>
      <c r="D69" s="34">
        <f t="shared" si="24"/>
        <v>1197</v>
      </c>
      <c r="E69" s="34">
        <f t="shared" si="24"/>
        <v>2459</v>
      </c>
      <c r="F69" s="34">
        <v>0</v>
      </c>
      <c r="G69" s="34">
        <v>0</v>
      </c>
      <c r="H69" s="34">
        <v>0</v>
      </c>
      <c r="I69" s="34">
        <f t="shared" si="11"/>
        <v>28</v>
      </c>
      <c r="J69" s="34">
        <f t="shared" si="11"/>
        <v>26</v>
      </c>
      <c r="K69" s="34">
        <f t="shared" ref="K69" si="25">K41</f>
        <v>54</v>
      </c>
      <c r="L69" s="34">
        <f t="shared" si="13"/>
        <v>1290</v>
      </c>
      <c r="M69" s="34">
        <f t="shared" si="9"/>
        <v>1223</v>
      </c>
      <c r="N69" s="34">
        <f t="shared" si="9"/>
        <v>2513</v>
      </c>
    </row>
    <row r="70" spans="2:14" ht="21" x14ac:dyDescent="0.2">
      <c r="B70" s="30" t="s">
        <v>29</v>
      </c>
      <c r="C70" s="34">
        <f t="shared" ref="C70:E70" si="26">C14+C42</f>
        <v>2725</v>
      </c>
      <c r="D70" s="34">
        <f t="shared" si="26"/>
        <v>2784</v>
      </c>
      <c r="E70" s="34">
        <f t="shared" si="26"/>
        <v>5509</v>
      </c>
      <c r="F70" s="34">
        <v>0</v>
      </c>
      <c r="G70" s="34">
        <v>0</v>
      </c>
      <c r="H70" s="34">
        <v>0</v>
      </c>
      <c r="I70" s="34">
        <f t="shared" si="11"/>
        <v>42</v>
      </c>
      <c r="J70" s="34">
        <f t="shared" si="11"/>
        <v>44</v>
      </c>
      <c r="K70" s="34">
        <f t="shared" ref="K70" si="27">K42</f>
        <v>86</v>
      </c>
      <c r="L70" s="34">
        <f t="shared" si="13"/>
        <v>2767</v>
      </c>
      <c r="M70" s="34">
        <f t="shared" si="9"/>
        <v>2828</v>
      </c>
      <c r="N70" s="34">
        <f t="shared" si="9"/>
        <v>5595</v>
      </c>
    </row>
    <row r="71" spans="2:14" ht="21" x14ac:dyDescent="0.2">
      <c r="B71" s="30" t="s">
        <v>30</v>
      </c>
      <c r="C71" s="34">
        <f t="shared" ref="C71:E71" si="28">C15+C43</f>
        <v>2791</v>
      </c>
      <c r="D71" s="34">
        <f t="shared" si="28"/>
        <v>2887</v>
      </c>
      <c r="E71" s="34">
        <f t="shared" si="28"/>
        <v>5678</v>
      </c>
      <c r="F71" s="34">
        <v>0</v>
      </c>
      <c r="G71" s="34">
        <v>0</v>
      </c>
      <c r="H71" s="34">
        <v>0</v>
      </c>
      <c r="I71" s="34">
        <f t="shared" si="11"/>
        <v>47</v>
      </c>
      <c r="J71" s="34">
        <f t="shared" si="11"/>
        <v>46</v>
      </c>
      <c r="K71" s="34">
        <f t="shared" ref="K71" si="29">K43</f>
        <v>93</v>
      </c>
      <c r="L71" s="34">
        <f t="shared" si="13"/>
        <v>2838</v>
      </c>
      <c r="M71" s="34">
        <f t="shared" si="9"/>
        <v>2933</v>
      </c>
      <c r="N71" s="34">
        <f t="shared" si="9"/>
        <v>5771</v>
      </c>
    </row>
    <row r="72" spans="2:14" ht="21" x14ac:dyDescent="0.2">
      <c r="B72" s="30" t="s">
        <v>31</v>
      </c>
      <c r="C72" s="34">
        <f t="shared" ref="C72:E72" si="30">C16+C44</f>
        <v>3728</v>
      </c>
      <c r="D72" s="34">
        <f t="shared" si="30"/>
        <v>3583</v>
      </c>
      <c r="E72" s="34">
        <f t="shared" si="30"/>
        <v>7311</v>
      </c>
      <c r="F72" s="34">
        <v>0</v>
      </c>
      <c r="G72" s="34">
        <v>0</v>
      </c>
      <c r="H72" s="34">
        <v>0</v>
      </c>
      <c r="I72" s="34">
        <f t="shared" si="11"/>
        <v>66</v>
      </c>
      <c r="J72" s="34">
        <f t="shared" si="11"/>
        <v>47</v>
      </c>
      <c r="K72" s="34">
        <f t="shared" ref="K72" si="31">K44</f>
        <v>113</v>
      </c>
      <c r="L72" s="34">
        <f t="shared" si="13"/>
        <v>3794</v>
      </c>
      <c r="M72" s="34">
        <f t="shared" si="9"/>
        <v>3630</v>
      </c>
      <c r="N72" s="34">
        <f t="shared" si="9"/>
        <v>7424</v>
      </c>
    </row>
    <row r="73" spans="2:14" ht="21" x14ac:dyDescent="0.2">
      <c r="B73" s="30" t="s">
        <v>32</v>
      </c>
      <c r="C73" s="34">
        <f t="shared" ref="C73:E73" si="32">C17+C45</f>
        <v>5001</v>
      </c>
      <c r="D73" s="34">
        <f t="shared" si="32"/>
        <v>4494</v>
      </c>
      <c r="E73" s="34">
        <f t="shared" si="32"/>
        <v>9495</v>
      </c>
      <c r="F73" s="34">
        <v>0</v>
      </c>
      <c r="G73" s="34">
        <v>0</v>
      </c>
      <c r="H73" s="34">
        <v>0</v>
      </c>
      <c r="I73" s="34">
        <f t="shared" si="11"/>
        <v>87</v>
      </c>
      <c r="J73" s="34">
        <f t="shared" si="11"/>
        <v>79</v>
      </c>
      <c r="K73" s="34">
        <f t="shared" ref="K73" si="33">K45</f>
        <v>166</v>
      </c>
      <c r="L73" s="34">
        <f t="shared" si="13"/>
        <v>5088</v>
      </c>
      <c r="M73" s="34">
        <f t="shared" si="9"/>
        <v>4573</v>
      </c>
      <c r="N73" s="34">
        <f t="shared" si="9"/>
        <v>9661</v>
      </c>
    </row>
    <row r="74" spans="2:14" ht="21" x14ac:dyDescent="0.2">
      <c r="B74" s="30" t="s">
        <v>33</v>
      </c>
      <c r="C74" s="34">
        <f t="shared" ref="C74:E74" si="34">C18+C46</f>
        <v>4195</v>
      </c>
      <c r="D74" s="34">
        <f t="shared" si="34"/>
        <v>3944</v>
      </c>
      <c r="E74" s="34">
        <f t="shared" si="34"/>
        <v>8139</v>
      </c>
      <c r="F74" s="34">
        <v>0</v>
      </c>
      <c r="G74" s="34">
        <v>0</v>
      </c>
      <c r="H74" s="34">
        <v>0</v>
      </c>
      <c r="I74" s="34">
        <f t="shared" si="11"/>
        <v>66</v>
      </c>
      <c r="J74" s="34">
        <f t="shared" si="11"/>
        <v>71</v>
      </c>
      <c r="K74" s="34">
        <f t="shared" ref="K74" si="35">K46</f>
        <v>137</v>
      </c>
      <c r="L74" s="34">
        <f t="shared" si="13"/>
        <v>4261</v>
      </c>
      <c r="M74" s="34">
        <f t="shared" si="9"/>
        <v>4015</v>
      </c>
      <c r="N74" s="34">
        <f t="shared" si="9"/>
        <v>8276</v>
      </c>
    </row>
    <row r="75" spans="2:14" ht="21" x14ac:dyDescent="0.2">
      <c r="B75" s="30" t="s">
        <v>34</v>
      </c>
      <c r="C75" s="34">
        <f t="shared" ref="C75:E75" si="36">C19+C47</f>
        <v>3481</v>
      </c>
      <c r="D75" s="34">
        <f t="shared" si="36"/>
        <v>3209</v>
      </c>
      <c r="E75" s="34">
        <f t="shared" si="36"/>
        <v>6690</v>
      </c>
      <c r="F75" s="34">
        <v>0</v>
      </c>
      <c r="G75" s="34">
        <v>0</v>
      </c>
      <c r="H75" s="34">
        <v>0</v>
      </c>
      <c r="I75" s="34">
        <f t="shared" si="11"/>
        <v>61</v>
      </c>
      <c r="J75" s="34">
        <f t="shared" si="11"/>
        <v>54</v>
      </c>
      <c r="K75" s="34">
        <f t="shared" ref="K75" si="37">K47</f>
        <v>115</v>
      </c>
      <c r="L75" s="34">
        <f t="shared" si="13"/>
        <v>3542</v>
      </c>
      <c r="M75" s="34">
        <f t="shared" si="9"/>
        <v>3263</v>
      </c>
      <c r="N75" s="34">
        <f t="shared" si="9"/>
        <v>6805</v>
      </c>
    </row>
    <row r="76" spans="2:14" ht="21" x14ac:dyDescent="0.2">
      <c r="B76" s="30" t="s">
        <v>35</v>
      </c>
      <c r="C76" s="34">
        <f t="shared" ref="C76:E76" si="38">C20+C48</f>
        <v>3225</v>
      </c>
      <c r="D76" s="34">
        <f t="shared" si="38"/>
        <v>2949</v>
      </c>
      <c r="E76" s="34">
        <f t="shared" si="38"/>
        <v>6174</v>
      </c>
      <c r="F76" s="34">
        <v>0</v>
      </c>
      <c r="G76" s="34">
        <v>0</v>
      </c>
      <c r="H76" s="34">
        <v>0</v>
      </c>
      <c r="I76" s="34">
        <f t="shared" si="11"/>
        <v>45</v>
      </c>
      <c r="J76" s="34">
        <f t="shared" si="11"/>
        <v>31</v>
      </c>
      <c r="K76" s="34">
        <f t="shared" ref="K76" si="39">K48</f>
        <v>76</v>
      </c>
      <c r="L76" s="34">
        <f t="shared" si="13"/>
        <v>3270</v>
      </c>
      <c r="M76" s="34">
        <f t="shared" si="9"/>
        <v>2980</v>
      </c>
      <c r="N76" s="34">
        <f t="shared" si="9"/>
        <v>6250</v>
      </c>
    </row>
    <row r="77" spans="2:14" ht="21" x14ac:dyDescent="0.2">
      <c r="B77" s="30" t="s">
        <v>36</v>
      </c>
      <c r="C77" s="34">
        <f t="shared" ref="C77:E77" si="40">C21+C49</f>
        <v>2514</v>
      </c>
      <c r="D77" s="34">
        <f t="shared" si="40"/>
        <v>2474</v>
      </c>
      <c r="E77" s="34">
        <f t="shared" si="40"/>
        <v>4988</v>
      </c>
      <c r="F77" s="34">
        <v>0</v>
      </c>
      <c r="G77" s="34">
        <v>0</v>
      </c>
      <c r="H77" s="34">
        <v>0</v>
      </c>
      <c r="I77" s="34">
        <f t="shared" si="11"/>
        <v>24</v>
      </c>
      <c r="J77" s="34">
        <f t="shared" si="11"/>
        <v>24</v>
      </c>
      <c r="K77" s="34">
        <f t="shared" ref="K77" si="41">K49</f>
        <v>48</v>
      </c>
      <c r="L77" s="34">
        <f t="shared" si="13"/>
        <v>2538</v>
      </c>
      <c r="M77" s="34">
        <f t="shared" si="9"/>
        <v>2498</v>
      </c>
      <c r="N77" s="34">
        <f t="shared" si="9"/>
        <v>5036</v>
      </c>
    </row>
    <row r="78" spans="2:14" ht="21" x14ac:dyDescent="0.2">
      <c r="B78" s="30" t="s">
        <v>37</v>
      </c>
      <c r="C78" s="34">
        <f t="shared" ref="C78:E78" si="42">C22+C50</f>
        <v>1974</v>
      </c>
      <c r="D78" s="34">
        <f t="shared" si="42"/>
        <v>1912</v>
      </c>
      <c r="E78" s="34">
        <f t="shared" si="42"/>
        <v>3886</v>
      </c>
      <c r="F78" s="34">
        <v>0</v>
      </c>
      <c r="G78" s="34">
        <v>0</v>
      </c>
      <c r="H78" s="34">
        <v>0</v>
      </c>
      <c r="I78" s="34">
        <f t="shared" si="11"/>
        <v>12</v>
      </c>
      <c r="J78" s="34">
        <f t="shared" si="11"/>
        <v>19</v>
      </c>
      <c r="K78" s="34">
        <f t="shared" ref="K78" si="43">K50</f>
        <v>31</v>
      </c>
      <c r="L78" s="34">
        <f t="shared" si="13"/>
        <v>1986</v>
      </c>
      <c r="M78" s="34">
        <f t="shared" ref="M78:M84" si="44">D78+J78</f>
        <v>1931</v>
      </c>
      <c r="N78" s="34">
        <f t="shared" ref="N78:N84" si="45">E78+K78</f>
        <v>3917</v>
      </c>
    </row>
    <row r="79" spans="2:14" ht="21" x14ac:dyDescent="0.2">
      <c r="B79" s="30" t="s">
        <v>38</v>
      </c>
      <c r="C79" s="34">
        <f t="shared" ref="C79:E79" si="46">C23+C51</f>
        <v>1281</v>
      </c>
      <c r="D79" s="34">
        <f t="shared" si="46"/>
        <v>1330</v>
      </c>
      <c r="E79" s="34">
        <f t="shared" si="46"/>
        <v>2611</v>
      </c>
      <c r="F79" s="34">
        <v>0</v>
      </c>
      <c r="G79" s="34">
        <v>0</v>
      </c>
      <c r="H79" s="34">
        <v>0</v>
      </c>
      <c r="I79" s="34">
        <f t="shared" si="11"/>
        <v>10</v>
      </c>
      <c r="J79" s="34">
        <f t="shared" si="11"/>
        <v>12</v>
      </c>
      <c r="K79" s="34">
        <f t="shared" ref="K79" si="47">K51</f>
        <v>22</v>
      </c>
      <c r="L79" s="34">
        <f t="shared" si="13"/>
        <v>1291</v>
      </c>
      <c r="M79" s="34">
        <f t="shared" si="44"/>
        <v>1342</v>
      </c>
      <c r="N79" s="34">
        <f t="shared" si="45"/>
        <v>2633</v>
      </c>
    </row>
    <row r="80" spans="2:14" ht="21" x14ac:dyDescent="0.2">
      <c r="B80" s="30" t="s">
        <v>39</v>
      </c>
      <c r="C80" s="34">
        <f t="shared" ref="C80:E80" si="48">C24+C52</f>
        <v>944</v>
      </c>
      <c r="D80" s="34">
        <f t="shared" si="48"/>
        <v>1009</v>
      </c>
      <c r="E80" s="34">
        <f t="shared" si="48"/>
        <v>1953</v>
      </c>
      <c r="F80" s="34">
        <v>0</v>
      </c>
      <c r="G80" s="34">
        <v>0</v>
      </c>
      <c r="H80" s="34">
        <v>0</v>
      </c>
      <c r="I80" s="34">
        <f t="shared" si="11"/>
        <v>10</v>
      </c>
      <c r="J80" s="34">
        <f t="shared" si="11"/>
        <v>8</v>
      </c>
      <c r="K80" s="34">
        <f t="shared" ref="K80" si="49">K52</f>
        <v>18</v>
      </c>
      <c r="L80" s="34">
        <f t="shared" si="13"/>
        <v>954</v>
      </c>
      <c r="M80" s="34">
        <f t="shared" si="44"/>
        <v>1017</v>
      </c>
      <c r="N80" s="34">
        <f t="shared" si="45"/>
        <v>1971</v>
      </c>
    </row>
    <row r="81" spans="2:14" ht="21" x14ac:dyDescent="0.2">
      <c r="B81" s="30" t="s">
        <v>40</v>
      </c>
      <c r="C81" s="34">
        <f t="shared" ref="C81:E81" si="50">C25+C53</f>
        <v>507</v>
      </c>
      <c r="D81" s="34">
        <f t="shared" si="50"/>
        <v>675</v>
      </c>
      <c r="E81" s="34">
        <f t="shared" si="50"/>
        <v>1182</v>
      </c>
      <c r="F81" s="34">
        <v>0</v>
      </c>
      <c r="G81" s="34">
        <v>0</v>
      </c>
      <c r="H81" s="34">
        <v>0</v>
      </c>
      <c r="I81" s="34">
        <f t="shared" si="11"/>
        <v>5</v>
      </c>
      <c r="J81" s="34">
        <f t="shared" si="11"/>
        <v>1</v>
      </c>
      <c r="K81" s="34">
        <f t="shared" ref="K81" si="51">K53</f>
        <v>6</v>
      </c>
      <c r="L81" s="34">
        <f t="shared" si="13"/>
        <v>512</v>
      </c>
      <c r="M81" s="34">
        <f t="shared" si="44"/>
        <v>676</v>
      </c>
      <c r="N81" s="34">
        <f t="shared" si="45"/>
        <v>1188</v>
      </c>
    </row>
    <row r="82" spans="2:14" ht="21" x14ac:dyDescent="0.2">
      <c r="B82" s="30" t="s">
        <v>41</v>
      </c>
      <c r="C82" s="34">
        <f t="shared" ref="C82:E82" si="52">C26+C54</f>
        <v>377</v>
      </c>
      <c r="D82" s="34">
        <f t="shared" si="52"/>
        <v>469</v>
      </c>
      <c r="E82" s="34">
        <f t="shared" si="52"/>
        <v>846</v>
      </c>
      <c r="F82" s="34">
        <v>0</v>
      </c>
      <c r="G82" s="34">
        <v>0</v>
      </c>
      <c r="H82" s="34">
        <v>0</v>
      </c>
      <c r="I82" s="34">
        <f t="shared" si="11"/>
        <v>2</v>
      </c>
      <c r="J82" s="34">
        <f t="shared" si="11"/>
        <v>3</v>
      </c>
      <c r="K82" s="34">
        <f t="shared" ref="K82" si="53">K54</f>
        <v>5</v>
      </c>
      <c r="L82" s="34">
        <f t="shared" si="13"/>
        <v>379</v>
      </c>
      <c r="M82" s="34">
        <f t="shared" si="44"/>
        <v>472</v>
      </c>
      <c r="N82" s="34">
        <f t="shared" si="45"/>
        <v>851</v>
      </c>
    </row>
    <row r="83" spans="2:14" ht="21.75" thickBot="1" x14ac:dyDescent="0.25">
      <c r="B83" s="195" t="s">
        <v>42</v>
      </c>
      <c r="C83" s="34">
        <f t="shared" ref="C83:E83" si="54">C27+C55</f>
        <v>472</v>
      </c>
      <c r="D83" s="34">
        <f t="shared" si="54"/>
        <v>525</v>
      </c>
      <c r="E83" s="34">
        <f t="shared" si="54"/>
        <v>997</v>
      </c>
      <c r="F83" s="34">
        <v>0</v>
      </c>
      <c r="G83" s="34">
        <v>0</v>
      </c>
      <c r="H83" s="34">
        <v>0</v>
      </c>
      <c r="I83" s="34">
        <f t="shared" si="11"/>
        <v>6</v>
      </c>
      <c r="J83" s="34">
        <f t="shared" si="11"/>
        <v>2</v>
      </c>
      <c r="K83" s="34">
        <f t="shared" ref="K83" si="55">K55</f>
        <v>8</v>
      </c>
      <c r="L83" s="34">
        <f t="shared" si="13"/>
        <v>478</v>
      </c>
      <c r="M83" s="34">
        <f t="shared" si="44"/>
        <v>527</v>
      </c>
      <c r="N83" s="34">
        <f t="shared" si="45"/>
        <v>1005</v>
      </c>
    </row>
    <row r="84" spans="2:14" ht="21.75" thickBot="1" x14ac:dyDescent="0.25">
      <c r="B84" s="16" t="s">
        <v>11</v>
      </c>
      <c r="C84" s="34">
        <f t="shared" ref="C84:E84" si="56">C28+C56</f>
        <v>47583</v>
      </c>
      <c r="D84" s="34">
        <f t="shared" si="56"/>
        <v>46086</v>
      </c>
      <c r="E84" s="34">
        <f t="shared" si="56"/>
        <v>93669</v>
      </c>
      <c r="F84" s="34">
        <v>0</v>
      </c>
      <c r="G84" s="34">
        <v>0</v>
      </c>
      <c r="H84" s="34">
        <v>0</v>
      </c>
      <c r="I84" s="34">
        <f t="shared" si="11"/>
        <v>714</v>
      </c>
      <c r="J84" s="34">
        <f t="shared" si="11"/>
        <v>666</v>
      </c>
      <c r="K84" s="34">
        <f t="shared" ref="K84" si="57">K56</f>
        <v>1380</v>
      </c>
      <c r="L84" s="34">
        <f t="shared" si="13"/>
        <v>48297</v>
      </c>
      <c r="M84" s="34">
        <f t="shared" si="44"/>
        <v>46752</v>
      </c>
      <c r="N84" s="34">
        <f t="shared" si="45"/>
        <v>95049</v>
      </c>
    </row>
    <row r="85" spans="2:14" ht="15" thickBot="1" x14ac:dyDescent="0.25"/>
    <row r="86" spans="2:14" ht="21" x14ac:dyDescent="0.2">
      <c r="B86" s="306" t="s">
        <v>152</v>
      </c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8"/>
    </row>
    <row r="87" spans="2:14" ht="21.75" thickBot="1" x14ac:dyDescent="0.25">
      <c r="B87" s="309" t="s">
        <v>102</v>
      </c>
      <c r="C87" s="310"/>
      <c r="D87" s="310"/>
      <c r="E87" s="310"/>
      <c r="F87" s="310"/>
      <c r="G87" s="310"/>
      <c r="H87" s="310"/>
      <c r="I87" s="310"/>
      <c r="J87" s="310"/>
      <c r="K87" s="310"/>
      <c r="L87" s="310"/>
      <c r="M87" s="310"/>
      <c r="N87" s="311"/>
    </row>
    <row r="88" spans="2:14" ht="21" x14ac:dyDescent="0.2">
      <c r="B88" s="312" t="s">
        <v>17</v>
      </c>
      <c r="C88" s="306" t="s">
        <v>0</v>
      </c>
      <c r="D88" s="307"/>
      <c r="E88" s="314" t="s">
        <v>1</v>
      </c>
      <c r="F88" s="316" t="s">
        <v>2</v>
      </c>
      <c r="G88" s="307"/>
      <c r="H88" s="317" t="s">
        <v>3</v>
      </c>
      <c r="I88" s="312" t="s">
        <v>4</v>
      </c>
      <c r="J88" s="316"/>
      <c r="K88" s="314" t="s">
        <v>5</v>
      </c>
      <c r="L88" s="306" t="s">
        <v>6</v>
      </c>
      <c r="M88" s="307" t="s">
        <v>7</v>
      </c>
      <c r="N88" s="308" t="s">
        <v>8</v>
      </c>
    </row>
    <row r="89" spans="2:14" ht="21.75" thickBot="1" x14ac:dyDescent="0.25">
      <c r="B89" s="313"/>
      <c r="C89" s="190" t="s">
        <v>9</v>
      </c>
      <c r="D89" s="191" t="s">
        <v>10</v>
      </c>
      <c r="E89" s="315"/>
      <c r="F89" s="1" t="s">
        <v>9</v>
      </c>
      <c r="G89" s="191" t="s">
        <v>10</v>
      </c>
      <c r="H89" s="318"/>
      <c r="I89" s="190" t="s">
        <v>9</v>
      </c>
      <c r="J89" s="191" t="s">
        <v>10</v>
      </c>
      <c r="K89" s="315"/>
      <c r="L89" s="319"/>
      <c r="M89" s="320"/>
      <c r="N89" s="321"/>
    </row>
    <row r="90" spans="2:14" ht="21" x14ac:dyDescent="0.2">
      <c r="B90" s="188" t="s">
        <v>21</v>
      </c>
      <c r="C90" s="34">
        <f>'پایگاه سلامت ضمیمه غیر ایرانی'!C6</f>
        <v>6</v>
      </c>
      <c r="D90" s="34">
        <f>'پایگاه سلامت ضمیمه غیر ایرانی'!D6</f>
        <v>5</v>
      </c>
      <c r="E90" s="34">
        <f>'پایگاه سلامت ضمیمه غیر ایرانی'!E6</f>
        <v>11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f>I90+F90+C90</f>
        <v>6</v>
      </c>
      <c r="M90" s="34">
        <f t="shared" ref="M90:N90" si="58">J90+G90+D90</f>
        <v>5</v>
      </c>
      <c r="N90" s="34">
        <f t="shared" si="58"/>
        <v>11</v>
      </c>
    </row>
    <row r="91" spans="2:14" ht="21" x14ac:dyDescent="0.2">
      <c r="B91" s="30" t="s">
        <v>22</v>
      </c>
      <c r="C91" s="34">
        <f>'پایگاه سلامت ضمیمه غیر ایرانی'!C7</f>
        <v>53</v>
      </c>
      <c r="D91" s="34">
        <f>'پایگاه سلامت ضمیمه غیر ایرانی'!D7</f>
        <v>55</v>
      </c>
      <c r="E91" s="34">
        <f>'پایگاه سلامت ضمیمه غیر ایرانی'!E7</f>
        <v>108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f t="shared" ref="L91:L112" si="59">I91+F91+C91</f>
        <v>53</v>
      </c>
      <c r="M91" s="34">
        <f t="shared" ref="M91:M112" si="60">J91+G91+D91</f>
        <v>55</v>
      </c>
      <c r="N91" s="34">
        <f t="shared" ref="N91:N112" si="61">K91+H91+E91</f>
        <v>108</v>
      </c>
    </row>
    <row r="92" spans="2:14" ht="21" x14ac:dyDescent="0.2">
      <c r="B92" s="30" t="s">
        <v>23</v>
      </c>
      <c r="C92" s="34">
        <f>'پایگاه سلامت ضمیمه غیر ایرانی'!C8</f>
        <v>263</v>
      </c>
      <c r="D92" s="34">
        <f>'پایگاه سلامت ضمیمه غیر ایرانی'!D8</f>
        <v>252</v>
      </c>
      <c r="E92" s="34">
        <f>'پایگاه سلامت ضمیمه غیر ایرانی'!E8</f>
        <v>515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f t="shared" si="59"/>
        <v>263</v>
      </c>
      <c r="M92" s="34">
        <f t="shared" si="60"/>
        <v>252</v>
      </c>
      <c r="N92" s="34">
        <f t="shared" si="61"/>
        <v>515</v>
      </c>
    </row>
    <row r="93" spans="2:14" ht="21" x14ac:dyDescent="0.2">
      <c r="B93" s="30" t="s">
        <v>24</v>
      </c>
      <c r="C93" s="34">
        <f>'پایگاه سلامت ضمیمه غیر ایرانی'!C9</f>
        <v>161</v>
      </c>
      <c r="D93" s="34">
        <f>'پایگاه سلامت ضمیمه غیر ایرانی'!D9</f>
        <v>117</v>
      </c>
      <c r="E93" s="34">
        <f>'پایگاه سلامت ضمیمه غیر ایرانی'!E9</f>
        <v>278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f t="shared" si="59"/>
        <v>161</v>
      </c>
      <c r="M93" s="34">
        <f t="shared" si="60"/>
        <v>117</v>
      </c>
      <c r="N93" s="34">
        <f t="shared" si="61"/>
        <v>278</v>
      </c>
    </row>
    <row r="94" spans="2:14" ht="21" x14ac:dyDescent="0.2">
      <c r="B94" s="30" t="s">
        <v>25</v>
      </c>
      <c r="C94" s="34">
        <f>'پایگاه سلامت ضمیمه غیر ایرانی'!C10</f>
        <v>170</v>
      </c>
      <c r="D94" s="34">
        <f>'پایگاه سلامت ضمیمه غیر ایرانی'!D10</f>
        <v>207</v>
      </c>
      <c r="E94" s="34">
        <f>'پایگاه سلامت ضمیمه غیر ایرانی'!E10</f>
        <v>377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f t="shared" si="59"/>
        <v>170</v>
      </c>
      <c r="M94" s="34">
        <f t="shared" si="60"/>
        <v>207</v>
      </c>
      <c r="N94" s="34">
        <f t="shared" si="61"/>
        <v>377</v>
      </c>
    </row>
    <row r="95" spans="2:14" ht="21" x14ac:dyDescent="0.2">
      <c r="B95" s="30" t="s">
        <v>26</v>
      </c>
      <c r="C95" s="34">
        <f>'پایگاه سلامت ضمیمه غیر ایرانی'!C11</f>
        <v>271</v>
      </c>
      <c r="D95" s="34">
        <f>'پایگاه سلامت ضمیمه غیر ایرانی'!D11</f>
        <v>231</v>
      </c>
      <c r="E95" s="34">
        <f>'پایگاه سلامت ضمیمه غیر ایرانی'!E11</f>
        <v>502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f t="shared" si="59"/>
        <v>271</v>
      </c>
      <c r="M95" s="34">
        <f t="shared" si="60"/>
        <v>231</v>
      </c>
      <c r="N95" s="34">
        <f t="shared" si="61"/>
        <v>502</v>
      </c>
    </row>
    <row r="96" spans="2:14" ht="21" x14ac:dyDescent="0.2">
      <c r="B96" s="30" t="s">
        <v>27</v>
      </c>
      <c r="C96" s="34">
        <f>'پایگاه سلامت ضمیمه غیر ایرانی'!C12</f>
        <v>148</v>
      </c>
      <c r="D96" s="34">
        <f>'پایگاه سلامت ضمیمه غیر ایرانی'!D12</f>
        <v>156</v>
      </c>
      <c r="E96" s="34">
        <f>'پایگاه سلامت ضمیمه غیر ایرانی'!E12</f>
        <v>304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f t="shared" si="59"/>
        <v>148</v>
      </c>
      <c r="M96" s="34">
        <f t="shared" si="60"/>
        <v>156</v>
      </c>
      <c r="N96" s="34">
        <f t="shared" si="61"/>
        <v>304</v>
      </c>
    </row>
    <row r="97" spans="2:14" ht="21" x14ac:dyDescent="0.2">
      <c r="B97" s="30" t="s">
        <v>28</v>
      </c>
      <c r="C97" s="34">
        <f>'پایگاه سلامت ضمیمه غیر ایرانی'!C13</f>
        <v>98</v>
      </c>
      <c r="D97" s="34">
        <f>'پایگاه سلامت ضمیمه غیر ایرانی'!D13</f>
        <v>106</v>
      </c>
      <c r="E97" s="34">
        <f>'پایگاه سلامت ضمیمه غیر ایرانی'!E13</f>
        <v>204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f t="shared" si="59"/>
        <v>98</v>
      </c>
      <c r="M97" s="34">
        <f t="shared" si="60"/>
        <v>106</v>
      </c>
      <c r="N97" s="34">
        <f t="shared" si="61"/>
        <v>204</v>
      </c>
    </row>
    <row r="98" spans="2:14" ht="21" x14ac:dyDescent="0.2">
      <c r="B98" s="30" t="s">
        <v>29</v>
      </c>
      <c r="C98" s="34">
        <f>'پایگاه سلامت ضمیمه غیر ایرانی'!C14</f>
        <v>225</v>
      </c>
      <c r="D98" s="34">
        <f>'پایگاه سلامت ضمیمه غیر ایرانی'!D14</f>
        <v>257</v>
      </c>
      <c r="E98" s="34">
        <f>'پایگاه سلامت ضمیمه غیر ایرانی'!E14</f>
        <v>482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f t="shared" si="59"/>
        <v>225</v>
      </c>
      <c r="M98" s="34">
        <f t="shared" si="60"/>
        <v>257</v>
      </c>
      <c r="N98" s="34">
        <f t="shared" si="61"/>
        <v>482</v>
      </c>
    </row>
    <row r="99" spans="2:14" ht="21" x14ac:dyDescent="0.2">
      <c r="B99" s="30" t="s">
        <v>30</v>
      </c>
      <c r="C99" s="34">
        <f>'پایگاه سلامت ضمیمه غیر ایرانی'!C15</f>
        <v>250</v>
      </c>
      <c r="D99" s="34">
        <f>'پایگاه سلامت ضمیمه غیر ایرانی'!D15</f>
        <v>247</v>
      </c>
      <c r="E99" s="34">
        <f>'پایگاه سلامت ضمیمه غیر ایرانی'!E15</f>
        <v>497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f t="shared" si="59"/>
        <v>250</v>
      </c>
      <c r="M99" s="34">
        <f t="shared" si="60"/>
        <v>247</v>
      </c>
      <c r="N99" s="34">
        <f t="shared" si="61"/>
        <v>497</v>
      </c>
    </row>
    <row r="100" spans="2:14" ht="21" x14ac:dyDescent="0.2">
      <c r="B100" s="30" t="s">
        <v>31</v>
      </c>
      <c r="C100" s="34">
        <f>'پایگاه سلامت ضمیمه غیر ایرانی'!C16</f>
        <v>225</v>
      </c>
      <c r="D100" s="34">
        <f>'پایگاه سلامت ضمیمه غیر ایرانی'!D16</f>
        <v>191</v>
      </c>
      <c r="E100" s="34">
        <f>'پایگاه سلامت ضمیمه غیر ایرانی'!E16</f>
        <v>416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f t="shared" si="59"/>
        <v>225</v>
      </c>
      <c r="M100" s="34">
        <f t="shared" si="60"/>
        <v>191</v>
      </c>
      <c r="N100" s="34">
        <f t="shared" si="61"/>
        <v>416</v>
      </c>
    </row>
    <row r="101" spans="2:14" ht="21" x14ac:dyDescent="0.2">
      <c r="B101" s="30" t="s">
        <v>32</v>
      </c>
      <c r="C101" s="34">
        <f>'پایگاه سلامت ضمیمه غیر ایرانی'!C17</f>
        <v>158</v>
      </c>
      <c r="D101" s="34">
        <f>'پایگاه سلامت ضمیمه غیر ایرانی'!D17</f>
        <v>154</v>
      </c>
      <c r="E101" s="34">
        <f>'پایگاه سلامت ضمیمه غیر ایرانی'!E17</f>
        <v>312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f t="shared" si="59"/>
        <v>158</v>
      </c>
      <c r="M101" s="34">
        <f t="shared" si="60"/>
        <v>154</v>
      </c>
      <c r="N101" s="34">
        <f t="shared" si="61"/>
        <v>312</v>
      </c>
    </row>
    <row r="102" spans="2:14" ht="21" x14ac:dyDescent="0.2">
      <c r="B102" s="30" t="s">
        <v>33</v>
      </c>
      <c r="C102" s="34">
        <f>'پایگاه سلامت ضمیمه غیر ایرانی'!C18</f>
        <v>125</v>
      </c>
      <c r="D102" s="34">
        <f>'پایگاه سلامت ضمیمه غیر ایرانی'!D18</f>
        <v>126</v>
      </c>
      <c r="E102" s="34">
        <f>'پایگاه سلامت ضمیمه غیر ایرانی'!E18</f>
        <v>251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f t="shared" si="59"/>
        <v>125</v>
      </c>
      <c r="M102" s="34">
        <f t="shared" si="60"/>
        <v>126</v>
      </c>
      <c r="N102" s="34">
        <f t="shared" si="61"/>
        <v>251</v>
      </c>
    </row>
    <row r="103" spans="2:14" ht="21" x14ac:dyDescent="0.2">
      <c r="B103" s="30" t="s">
        <v>34</v>
      </c>
      <c r="C103" s="34">
        <f>'پایگاه سلامت ضمیمه غیر ایرانی'!C19</f>
        <v>84</v>
      </c>
      <c r="D103" s="34">
        <f>'پایگاه سلامت ضمیمه غیر ایرانی'!D19</f>
        <v>93</v>
      </c>
      <c r="E103" s="34">
        <f>'پایگاه سلامت ضمیمه غیر ایرانی'!E19</f>
        <v>177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f t="shared" si="59"/>
        <v>84</v>
      </c>
      <c r="M103" s="34">
        <f t="shared" si="60"/>
        <v>93</v>
      </c>
      <c r="N103" s="34">
        <f t="shared" si="61"/>
        <v>177</v>
      </c>
    </row>
    <row r="104" spans="2:14" ht="21" x14ac:dyDescent="0.2">
      <c r="B104" s="30" t="s">
        <v>35</v>
      </c>
      <c r="C104" s="34">
        <f>'پایگاه سلامت ضمیمه غیر ایرانی'!C20</f>
        <v>57</v>
      </c>
      <c r="D104" s="34">
        <f>'پایگاه سلامت ضمیمه غیر ایرانی'!D20</f>
        <v>62</v>
      </c>
      <c r="E104" s="34">
        <f>'پایگاه سلامت ضمیمه غیر ایرانی'!E20</f>
        <v>119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f t="shared" si="59"/>
        <v>57</v>
      </c>
      <c r="M104" s="34">
        <f t="shared" si="60"/>
        <v>62</v>
      </c>
      <c r="N104" s="34">
        <f t="shared" si="61"/>
        <v>119</v>
      </c>
    </row>
    <row r="105" spans="2:14" ht="21" x14ac:dyDescent="0.2">
      <c r="B105" s="30" t="s">
        <v>36</v>
      </c>
      <c r="C105" s="34">
        <f>'پایگاه سلامت ضمیمه غیر ایرانی'!C21</f>
        <v>39</v>
      </c>
      <c r="D105" s="34">
        <f>'پایگاه سلامت ضمیمه غیر ایرانی'!D21</f>
        <v>46</v>
      </c>
      <c r="E105" s="34">
        <f>'پایگاه سلامت ضمیمه غیر ایرانی'!E21</f>
        <v>85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f t="shared" si="59"/>
        <v>39</v>
      </c>
      <c r="M105" s="34">
        <f t="shared" si="60"/>
        <v>46</v>
      </c>
      <c r="N105" s="34">
        <f t="shared" si="61"/>
        <v>85</v>
      </c>
    </row>
    <row r="106" spans="2:14" ht="21" x14ac:dyDescent="0.2">
      <c r="B106" s="30" t="s">
        <v>37</v>
      </c>
      <c r="C106" s="34">
        <f>'پایگاه سلامت ضمیمه غیر ایرانی'!C22</f>
        <v>50</v>
      </c>
      <c r="D106" s="34">
        <f>'پایگاه سلامت ضمیمه غیر ایرانی'!D22</f>
        <v>43</v>
      </c>
      <c r="E106" s="34">
        <f>'پایگاه سلامت ضمیمه غیر ایرانی'!E22</f>
        <v>93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f t="shared" si="59"/>
        <v>50</v>
      </c>
      <c r="M106" s="34">
        <f t="shared" si="60"/>
        <v>43</v>
      </c>
      <c r="N106" s="34">
        <f t="shared" si="61"/>
        <v>93</v>
      </c>
    </row>
    <row r="107" spans="2:14" ht="21" x14ac:dyDescent="0.2">
      <c r="B107" s="30" t="s">
        <v>38</v>
      </c>
      <c r="C107" s="34">
        <f>'پایگاه سلامت ضمیمه غیر ایرانی'!C23</f>
        <v>21</v>
      </c>
      <c r="D107" s="34">
        <f>'پایگاه سلامت ضمیمه غیر ایرانی'!D23</f>
        <v>36</v>
      </c>
      <c r="E107" s="34">
        <f>'پایگاه سلامت ضمیمه غیر ایرانی'!E23</f>
        <v>57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f t="shared" si="59"/>
        <v>21</v>
      </c>
      <c r="M107" s="34">
        <f t="shared" si="60"/>
        <v>36</v>
      </c>
      <c r="N107" s="34">
        <f t="shared" si="61"/>
        <v>57</v>
      </c>
    </row>
    <row r="108" spans="2:14" ht="21" x14ac:dyDescent="0.2">
      <c r="B108" s="30" t="s">
        <v>39</v>
      </c>
      <c r="C108" s="34">
        <f>'پایگاه سلامت ضمیمه غیر ایرانی'!C24</f>
        <v>26</v>
      </c>
      <c r="D108" s="34">
        <f>'پایگاه سلامت ضمیمه غیر ایرانی'!D24</f>
        <v>18</v>
      </c>
      <c r="E108" s="34">
        <f>'پایگاه سلامت ضمیمه غیر ایرانی'!E24</f>
        <v>44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f t="shared" si="59"/>
        <v>26</v>
      </c>
      <c r="M108" s="34">
        <f t="shared" si="60"/>
        <v>18</v>
      </c>
      <c r="N108" s="34">
        <f t="shared" si="61"/>
        <v>44</v>
      </c>
    </row>
    <row r="109" spans="2:14" ht="21" x14ac:dyDescent="0.2">
      <c r="B109" s="30" t="s">
        <v>40</v>
      </c>
      <c r="C109" s="34">
        <f>'پایگاه سلامت ضمیمه غیر ایرانی'!C25</f>
        <v>12</v>
      </c>
      <c r="D109" s="34">
        <f>'پایگاه سلامت ضمیمه غیر ایرانی'!D25</f>
        <v>8</v>
      </c>
      <c r="E109" s="34">
        <f>'پایگاه سلامت ضمیمه غیر ایرانی'!E25</f>
        <v>20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f t="shared" si="59"/>
        <v>12</v>
      </c>
      <c r="M109" s="34">
        <f t="shared" si="60"/>
        <v>8</v>
      </c>
      <c r="N109" s="34">
        <f t="shared" si="61"/>
        <v>20</v>
      </c>
    </row>
    <row r="110" spans="2:14" ht="21" x14ac:dyDescent="0.2">
      <c r="B110" s="30" t="s">
        <v>41</v>
      </c>
      <c r="C110" s="34">
        <f>'پایگاه سلامت ضمیمه غیر ایرانی'!C26</f>
        <v>7</v>
      </c>
      <c r="D110" s="34">
        <f>'پایگاه سلامت ضمیمه غیر ایرانی'!D26</f>
        <v>4</v>
      </c>
      <c r="E110" s="34">
        <f>'پایگاه سلامت ضمیمه غیر ایرانی'!E26</f>
        <v>11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f t="shared" si="59"/>
        <v>7</v>
      </c>
      <c r="M110" s="34">
        <f t="shared" si="60"/>
        <v>4</v>
      </c>
      <c r="N110" s="34">
        <f t="shared" si="61"/>
        <v>11</v>
      </c>
    </row>
    <row r="111" spans="2:14" ht="21.75" thickBot="1" x14ac:dyDescent="0.25">
      <c r="B111" s="195" t="s">
        <v>42</v>
      </c>
      <c r="C111" s="34">
        <f>'پایگاه سلامت ضمیمه غیر ایرانی'!C27</f>
        <v>5</v>
      </c>
      <c r="D111" s="34">
        <f>'پایگاه سلامت ضمیمه غیر ایرانی'!D27</f>
        <v>8</v>
      </c>
      <c r="E111" s="34">
        <f>'پایگاه سلامت ضمیمه غیر ایرانی'!E27</f>
        <v>13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f t="shared" si="59"/>
        <v>5</v>
      </c>
      <c r="M111" s="34">
        <f t="shared" si="60"/>
        <v>8</v>
      </c>
      <c r="N111" s="34">
        <f t="shared" si="61"/>
        <v>13</v>
      </c>
    </row>
    <row r="112" spans="2:14" ht="21.75" thickBot="1" x14ac:dyDescent="0.25">
      <c r="B112" s="16" t="s">
        <v>11</v>
      </c>
      <c r="C112" s="34">
        <f>'پایگاه سلامت ضمیمه غیر ایرانی'!C28</f>
        <v>2454</v>
      </c>
      <c r="D112" s="34">
        <f>'پایگاه سلامت ضمیمه غیر ایرانی'!D28</f>
        <v>2422</v>
      </c>
      <c r="E112" s="34">
        <f>'پایگاه سلامت ضمیمه غیر ایرانی'!E28</f>
        <v>4876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f t="shared" si="59"/>
        <v>2454</v>
      </c>
      <c r="M112" s="34">
        <f t="shared" si="60"/>
        <v>2422</v>
      </c>
      <c r="N112" s="34">
        <f t="shared" si="61"/>
        <v>4876</v>
      </c>
    </row>
    <row r="113" spans="2:14" ht="15" thickBot="1" x14ac:dyDescent="0.25"/>
    <row r="114" spans="2:14" ht="21" x14ac:dyDescent="0.2">
      <c r="B114" s="306" t="s">
        <v>152</v>
      </c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8"/>
    </row>
    <row r="115" spans="2:14" ht="21.75" thickBot="1" x14ac:dyDescent="0.25">
      <c r="B115" s="309" t="s">
        <v>103</v>
      </c>
      <c r="C115" s="310"/>
      <c r="D115" s="310"/>
      <c r="E115" s="310"/>
      <c r="F115" s="310"/>
      <c r="G115" s="310"/>
      <c r="H115" s="310"/>
      <c r="I115" s="310"/>
      <c r="J115" s="310"/>
      <c r="K115" s="310"/>
      <c r="L115" s="310"/>
      <c r="M115" s="310"/>
      <c r="N115" s="311"/>
    </row>
    <row r="116" spans="2:14" ht="21" x14ac:dyDescent="0.2">
      <c r="B116" s="312" t="s">
        <v>17</v>
      </c>
      <c r="C116" s="306" t="s">
        <v>0</v>
      </c>
      <c r="D116" s="307"/>
      <c r="E116" s="314" t="s">
        <v>1</v>
      </c>
      <c r="F116" s="316" t="s">
        <v>2</v>
      </c>
      <c r="G116" s="307"/>
      <c r="H116" s="317" t="s">
        <v>3</v>
      </c>
      <c r="I116" s="312" t="s">
        <v>4</v>
      </c>
      <c r="J116" s="316"/>
      <c r="K116" s="314" t="s">
        <v>5</v>
      </c>
      <c r="L116" s="306" t="s">
        <v>6</v>
      </c>
      <c r="M116" s="307" t="s">
        <v>7</v>
      </c>
      <c r="N116" s="308" t="s">
        <v>8</v>
      </c>
    </row>
    <row r="117" spans="2:14" ht="21.75" thickBot="1" x14ac:dyDescent="0.25">
      <c r="B117" s="313"/>
      <c r="C117" s="190" t="s">
        <v>9</v>
      </c>
      <c r="D117" s="191" t="s">
        <v>10</v>
      </c>
      <c r="E117" s="315"/>
      <c r="F117" s="1" t="s">
        <v>9</v>
      </c>
      <c r="G117" s="191" t="s">
        <v>10</v>
      </c>
      <c r="H117" s="318"/>
      <c r="I117" s="190" t="s">
        <v>9</v>
      </c>
      <c r="J117" s="191" t="s">
        <v>10</v>
      </c>
      <c r="K117" s="315"/>
      <c r="L117" s="319"/>
      <c r="M117" s="320"/>
      <c r="N117" s="321"/>
    </row>
    <row r="118" spans="2:14" ht="21" x14ac:dyDescent="0.2">
      <c r="B118" s="188" t="s">
        <v>21</v>
      </c>
      <c r="C118" s="34">
        <f>'پایگاه سلامت غیرضمیمه غیرایرانی'!C6</f>
        <v>5</v>
      </c>
      <c r="D118" s="34">
        <f>'پایگاه سلامت غیرضمیمه غیرایرانی'!D6</f>
        <v>3</v>
      </c>
      <c r="E118" s="34">
        <f>'پایگاه سلامت غیرضمیمه غیرایرانی'!E6</f>
        <v>8</v>
      </c>
      <c r="F118" s="34">
        <v>0</v>
      </c>
      <c r="G118" s="34">
        <v>0</v>
      </c>
      <c r="H118" s="34">
        <v>0</v>
      </c>
      <c r="I118" s="34">
        <f>'پایگاه سلامت غیرضمیمه غیرایرانی'!I6</f>
        <v>5</v>
      </c>
      <c r="J118" s="34">
        <f>'پایگاه سلامت غیرضمیمه غیرایرانی'!J6</f>
        <v>1</v>
      </c>
      <c r="K118" s="34">
        <f>'پایگاه سلامت غیرضمیمه غیرایرانی'!K6</f>
        <v>6</v>
      </c>
      <c r="L118" s="34">
        <f>I118+F118+C118</f>
        <v>10</v>
      </c>
      <c r="M118" s="34">
        <f t="shared" ref="M118:N118" si="62">J118+G118+D118</f>
        <v>4</v>
      </c>
      <c r="N118" s="34">
        <f t="shared" si="62"/>
        <v>14</v>
      </c>
    </row>
    <row r="119" spans="2:14" ht="21" x14ac:dyDescent="0.2">
      <c r="B119" s="30" t="s">
        <v>22</v>
      </c>
      <c r="C119" s="34">
        <f>'پایگاه سلامت غیرضمیمه غیرایرانی'!C7</f>
        <v>76</v>
      </c>
      <c r="D119" s="34">
        <f>'پایگاه سلامت غیرضمیمه غیرایرانی'!D7</f>
        <v>67</v>
      </c>
      <c r="E119" s="34">
        <f>'پایگاه سلامت غیرضمیمه غیرایرانی'!E7</f>
        <v>143</v>
      </c>
      <c r="F119" s="34">
        <v>0</v>
      </c>
      <c r="G119" s="34">
        <v>0</v>
      </c>
      <c r="H119" s="34">
        <v>0</v>
      </c>
      <c r="I119" s="34">
        <f>'پایگاه سلامت غیرضمیمه غیرایرانی'!I7</f>
        <v>20</v>
      </c>
      <c r="J119" s="34">
        <f>'پایگاه سلامت غیرضمیمه غیرایرانی'!J7</f>
        <v>20</v>
      </c>
      <c r="K119" s="34">
        <f>'پایگاه سلامت غیرضمیمه غیرایرانی'!K7</f>
        <v>40</v>
      </c>
      <c r="L119" s="34">
        <f t="shared" ref="L119:L140" si="63">I119+F119+C119</f>
        <v>96</v>
      </c>
      <c r="M119" s="34">
        <f t="shared" ref="M119:M140" si="64">J119+G119+D119</f>
        <v>87</v>
      </c>
      <c r="N119" s="34">
        <f t="shared" ref="N119:N140" si="65">K119+H119+E119</f>
        <v>183</v>
      </c>
    </row>
    <row r="120" spans="2:14" ht="21" x14ac:dyDescent="0.2">
      <c r="B120" s="30" t="s">
        <v>23</v>
      </c>
      <c r="C120" s="34">
        <f>'پایگاه سلامت غیرضمیمه غیرایرانی'!C8</f>
        <v>289</v>
      </c>
      <c r="D120" s="34">
        <f>'پایگاه سلامت غیرضمیمه غیرایرانی'!D8</f>
        <v>301</v>
      </c>
      <c r="E120" s="34">
        <f>'پایگاه سلامت غیرضمیمه غیرایرانی'!E8</f>
        <v>590</v>
      </c>
      <c r="F120" s="34">
        <v>0</v>
      </c>
      <c r="G120" s="34">
        <v>0</v>
      </c>
      <c r="H120" s="34">
        <v>0</v>
      </c>
      <c r="I120" s="34">
        <f>'پایگاه سلامت غیرضمیمه غیرایرانی'!I8</f>
        <v>98</v>
      </c>
      <c r="J120" s="34">
        <f>'پایگاه سلامت غیرضمیمه غیرایرانی'!J8</f>
        <v>110</v>
      </c>
      <c r="K120" s="34">
        <f>'پایگاه سلامت غیرضمیمه غیرایرانی'!K8</f>
        <v>208</v>
      </c>
      <c r="L120" s="34">
        <f t="shared" si="63"/>
        <v>387</v>
      </c>
      <c r="M120" s="34">
        <f t="shared" si="64"/>
        <v>411</v>
      </c>
      <c r="N120" s="34">
        <f t="shared" si="65"/>
        <v>798</v>
      </c>
    </row>
    <row r="121" spans="2:14" ht="21" x14ac:dyDescent="0.2">
      <c r="B121" s="30" t="s">
        <v>24</v>
      </c>
      <c r="C121" s="34">
        <f>'پایگاه سلامت غیرضمیمه غیرایرانی'!C9</f>
        <v>149</v>
      </c>
      <c r="D121" s="34">
        <f>'پایگاه سلامت غیرضمیمه غیرایرانی'!D9</f>
        <v>122</v>
      </c>
      <c r="E121" s="34">
        <f>'پایگاه سلامت غیرضمیمه غیرایرانی'!E9</f>
        <v>271</v>
      </c>
      <c r="F121" s="34">
        <v>0</v>
      </c>
      <c r="G121" s="34">
        <v>0</v>
      </c>
      <c r="H121" s="34">
        <v>0</v>
      </c>
      <c r="I121" s="34">
        <f>'پایگاه سلامت غیرضمیمه غیرایرانی'!I9</f>
        <v>63</v>
      </c>
      <c r="J121" s="34">
        <f>'پایگاه سلامت غیرضمیمه غیرایرانی'!J9</f>
        <v>56</v>
      </c>
      <c r="K121" s="34">
        <f>'پایگاه سلامت غیرضمیمه غیرایرانی'!K9</f>
        <v>119</v>
      </c>
      <c r="L121" s="34">
        <f t="shared" si="63"/>
        <v>212</v>
      </c>
      <c r="M121" s="34">
        <f t="shared" si="64"/>
        <v>178</v>
      </c>
      <c r="N121" s="34">
        <f t="shared" si="65"/>
        <v>390</v>
      </c>
    </row>
    <row r="122" spans="2:14" ht="21" x14ac:dyDescent="0.2">
      <c r="B122" s="30" t="s">
        <v>25</v>
      </c>
      <c r="C122" s="34">
        <f>'پایگاه سلامت غیرضمیمه غیرایرانی'!C10</f>
        <v>200</v>
      </c>
      <c r="D122" s="34">
        <f>'پایگاه سلامت غیرضمیمه غیرایرانی'!D10</f>
        <v>210</v>
      </c>
      <c r="E122" s="34">
        <f>'پایگاه سلامت غیرضمیمه غیرایرانی'!E10</f>
        <v>410</v>
      </c>
      <c r="F122" s="34">
        <v>0</v>
      </c>
      <c r="G122" s="34">
        <v>0</v>
      </c>
      <c r="H122" s="34">
        <v>0</v>
      </c>
      <c r="I122" s="34">
        <f>'پایگاه سلامت غیرضمیمه غیرایرانی'!I10</f>
        <v>60</v>
      </c>
      <c r="J122" s="34">
        <f>'پایگاه سلامت غیرضمیمه غیرایرانی'!J10</f>
        <v>64</v>
      </c>
      <c r="K122" s="34">
        <f>'پایگاه سلامت غیرضمیمه غیرایرانی'!K10</f>
        <v>124</v>
      </c>
      <c r="L122" s="34">
        <f t="shared" si="63"/>
        <v>260</v>
      </c>
      <c r="M122" s="34">
        <f t="shared" si="64"/>
        <v>274</v>
      </c>
      <c r="N122" s="34">
        <f t="shared" si="65"/>
        <v>534</v>
      </c>
    </row>
    <row r="123" spans="2:14" ht="21" x14ac:dyDescent="0.2">
      <c r="B123" s="30" t="s">
        <v>26</v>
      </c>
      <c r="C123" s="34">
        <f>'پایگاه سلامت غیرضمیمه غیرایرانی'!C11</f>
        <v>280</v>
      </c>
      <c r="D123" s="34">
        <f>'پایگاه سلامت غیرضمیمه غیرایرانی'!D11</f>
        <v>260</v>
      </c>
      <c r="E123" s="34">
        <f>'پایگاه سلامت غیرضمیمه غیرایرانی'!E11</f>
        <v>540</v>
      </c>
      <c r="F123" s="34">
        <v>0</v>
      </c>
      <c r="G123" s="34">
        <v>0</v>
      </c>
      <c r="H123" s="34">
        <v>0</v>
      </c>
      <c r="I123" s="34">
        <f>'پایگاه سلامت غیرضمیمه غیرایرانی'!I11</f>
        <v>114</v>
      </c>
      <c r="J123" s="34">
        <f>'پایگاه سلامت غیرضمیمه غیرایرانی'!J11</f>
        <v>93</v>
      </c>
      <c r="K123" s="34">
        <f>'پایگاه سلامت غیرضمیمه غیرایرانی'!K11</f>
        <v>207</v>
      </c>
      <c r="L123" s="34">
        <f t="shared" si="63"/>
        <v>394</v>
      </c>
      <c r="M123" s="34">
        <f t="shared" si="64"/>
        <v>353</v>
      </c>
      <c r="N123" s="34">
        <f t="shared" si="65"/>
        <v>747</v>
      </c>
    </row>
    <row r="124" spans="2:14" ht="21" x14ac:dyDescent="0.2">
      <c r="B124" s="30" t="s">
        <v>27</v>
      </c>
      <c r="C124" s="34">
        <f>'پایگاه سلامت غیرضمیمه غیرایرانی'!C12</f>
        <v>194</v>
      </c>
      <c r="D124" s="34">
        <f>'پایگاه سلامت غیرضمیمه غیرایرانی'!D12</f>
        <v>172</v>
      </c>
      <c r="E124" s="34">
        <f>'پایگاه سلامت غیرضمیمه غیرایرانی'!E12</f>
        <v>366</v>
      </c>
      <c r="F124" s="34">
        <v>0</v>
      </c>
      <c r="G124" s="34">
        <v>0</v>
      </c>
      <c r="H124" s="34">
        <v>0</v>
      </c>
      <c r="I124" s="34">
        <f>'پایگاه سلامت غیرضمیمه غیرایرانی'!I12</f>
        <v>56</v>
      </c>
      <c r="J124" s="34">
        <f>'پایگاه سلامت غیرضمیمه غیرایرانی'!J12</f>
        <v>59</v>
      </c>
      <c r="K124" s="34">
        <f>'پایگاه سلامت غیرضمیمه غیرایرانی'!K12</f>
        <v>115</v>
      </c>
      <c r="L124" s="34">
        <f t="shared" si="63"/>
        <v>250</v>
      </c>
      <c r="M124" s="34">
        <f t="shared" si="64"/>
        <v>231</v>
      </c>
      <c r="N124" s="34">
        <f t="shared" si="65"/>
        <v>481</v>
      </c>
    </row>
    <row r="125" spans="2:14" ht="21" x14ac:dyDescent="0.2">
      <c r="B125" s="30" t="s">
        <v>28</v>
      </c>
      <c r="C125" s="34">
        <f>'پایگاه سلامت غیرضمیمه غیرایرانی'!C13</f>
        <v>137</v>
      </c>
      <c r="D125" s="34">
        <f>'پایگاه سلامت غیرضمیمه غیرایرانی'!D13</f>
        <v>144</v>
      </c>
      <c r="E125" s="34">
        <f>'پایگاه سلامت غیرضمیمه غیرایرانی'!E13</f>
        <v>281</v>
      </c>
      <c r="F125" s="34">
        <v>0</v>
      </c>
      <c r="G125" s="34">
        <v>0</v>
      </c>
      <c r="H125" s="34">
        <v>0</v>
      </c>
      <c r="I125" s="34">
        <f>'پایگاه سلامت غیرضمیمه غیرایرانی'!I13</f>
        <v>80</v>
      </c>
      <c r="J125" s="34">
        <f>'پایگاه سلامت غیرضمیمه غیرایرانی'!J13</f>
        <v>64</v>
      </c>
      <c r="K125" s="34">
        <f>'پایگاه سلامت غیرضمیمه غیرایرانی'!K13</f>
        <v>144</v>
      </c>
      <c r="L125" s="34">
        <f t="shared" si="63"/>
        <v>217</v>
      </c>
      <c r="M125" s="34">
        <f t="shared" si="64"/>
        <v>208</v>
      </c>
      <c r="N125" s="34">
        <f t="shared" si="65"/>
        <v>425</v>
      </c>
    </row>
    <row r="126" spans="2:14" ht="21" x14ac:dyDescent="0.2">
      <c r="B126" s="30" t="s">
        <v>29</v>
      </c>
      <c r="C126" s="34">
        <f>'پایگاه سلامت غیرضمیمه غیرایرانی'!C14</f>
        <v>303</v>
      </c>
      <c r="D126" s="34">
        <f>'پایگاه سلامت غیرضمیمه غیرایرانی'!D14</f>
        <v>294</v>
      </c>
      <c r="E126" s="34">
        <f>'پایگاه سلامت غیرضمیمه غیرایرانی'!E14</f>
        <v>597</v>
      </c>
      <c r="F126" s="34">
        <v>0</v>
      </c>
      <c r="G126" s="34">
        <v>0</v>
      </c>
      <c r="H126" s="34">
        <v>0</v>
      </c>
      <c r="I126" s="34">
        <f>'پایگاه سلامت غیرضمیمه غیرایرانی'!I14</f>
        <v>146</v>
      </c>
      <c r="J126" s="34">
        <f>'پایگاه سلامت غیرضمیمه غیرایرانی'!J14</f>
        <v>137</v>
      </c>
      <c r="K126" s="34">
        <f>'پایگاه سلامت غیرضمیمه غیرایرانی'!K14</f>
        <v>283</v>
      </c>
      <c r="L126" s="34">
        <f t="shared" si="63"/>
        <v>449</v>
      </c>
      <c r="M126" s="34">
        <f t="shared" si="64"/>
        <v>431</v>
      </c>
      <c r="N126" s="34">
        <f t="shared" si="65"/>
        <v>880</v>
      </c>
    </row>
    <row r="127" spans="2:14" ht="21" x14ac:dyDescent="0.2">
      <c r="B127" s="30" t="s">
        <v>30</v>
      </c>
      <c r="C127" s="34">
        <f>'پایگاه سلامت غیرضمیمه غیرایرانی'!C15</f>
        <v>310</v>
      </c>
      <c r="D127" s="34">
        <f>'پایگاه سلامت غیرضمیمه غیرایرانی'!D15</f>
        <v>328</v>
      </c>
      <c r="E127" s="34">
        <f>'پایگاه سلامت غیرضمیمه غیرایرانی'!E15</f>
        <v>638</v>
      </c>
      <c r="F127" s="34">
        <v>0</v>
      </c>
      <c r="G127" s="34">
        <v>0</v>
      </c>
      <c r="H127" s="34">
        <v>0</v>
      </c>
      <c r="I127" s="34">
        <f>'پایگاه سلامت غیرضمیمه غیرایرانی'!I15</f>
        <v>120</v>
      </c>
      <c r="J127" s="34">
        <f>'پایگاه سلامت غیرضمیمه غیرایرانی'!J15</f>
        <v>108</v>
      </c>
      <c r="K127" s="34">
        <f>'پایگاه سلامت غیرضمیمه غیرایرانی'!K15</f>
        <v>228</v>
      </c>
      <c r="L127" s="34">
        <f t="shared" si="63"/>
        <v>430</v>
      </c>
      <c r="M127" s="34">
        <f t="shared" si="64"/>
        <v>436</v>
      </c>
      <c r="N127" s="34">
        <f t="shared" si="65"/>
        <v>866</v>
      </c>
    </row>
    <row r="128" spans="2:14" ht="21" x14ac:dyDescent="0.2">
      <c r="B128" s="30" t="s">
        <v>31</v>
      </c>
      <c r="C128" s="34">
        <f>'پایگاه سلامت غیرضمیمه غیرایرانی'!C16</f>
        <v>272</v>
      </c>
      <c r="D128" s="34">
        <f>'پایگاه سلامت غیرضمیمه غیرایرانی'!D16</f>
        <v>255</v>
      </c>
      <c r="E128" s="34">
        <f>'پایگاه سلامت غیرضمیمه غیرایرانی'!E16</f>
        <v>527</v>
      </c>
      <c r="F128" s="34">
        <v>0</v>
      </c>
      <c r="G128" s="34">
        <v>0</v>
      </c>
      <c r="H128" s="34">
        <v>0</v>
      </c>
      <c r="I128" s="34">
        <f>'پایگاه سلامت غیرضمیمه غیرایرانی'!I16</f>
        <v>108</v>
      </c>
      <c r="J128" s="34">
        <f>'پایگاه سلامت غیرضمیمه غیرایرانی'!J16</f>
        <v>94</v>
      </c>
      <c r="K128" s="34">
        <f>'پایگاه سلامت غیرضمیمه غیرایرانی'!K16</f>
        <v>202</v>
      </c>
      <c r="L128" s="34">
        <f t="shared" si="63"/>
        <v>380</v>
      </c>
      <c r="M128" s="34">
        <f t="shared" si="64"/>
        <v>349</v>
      </c>
      <c r="N128" s="34">
        <f t="shared" si="65"/>
        <v>729</v>
      </c>
    </row>
    <row r="129" spans="2:14" ht="21" x14ac:dyDescent="0.2">
      <c r="B129" s="30" t="s">
        <v>32</v>
      </c>
      <c r="C129" s="34">
        <f>'پایگاه سلامت غیرضمیمه غیرایرانی'!C17</f>
        <v>187</v>
      </c>
      <c r="D129" s="34">
        <f>'پایگاه سلامت غیرضمیمه غیرایرانی'!D17</f>
        <v>178</v>
      </c>
      <c r="E129" s="34">
        <f>'پایگاه سلامت غیرضمیمه غیرایرانی'!E17</f>
        <v>365</v>
      </c>
      <c r="F129" s="34">
        <v>0</v>
      </c>
      <c r="G129" s="34">
        <v>0</v>
      </c>
      <c r="H129" s="34">
        <v>0</v>
      </c>
      <c r="I129" s="34">
        <f>'پایگاه سلامت غیرضمیمه غیرایرانی'!I17</f>
        <v>70</v>
      </c>
      <c r="J129" s="34">
        <f>'پایگاه سلامت غیرضمیمه غیرایرانی'!J17</f>
        <v>51</v>
      </c>
      <c r="K129" s="34">
        <f>'پایگاه سلامت غیرضمیمه غیرایرانی'!K17</f>
        <v>121</v>
      </c>
      <c r="L129" s="34">
        <f t="shared" si="63"/>
        <v>257</v>
      </c>
      <c r="M129" s="34">
        <f t="shared" si="64"/>
        <v>229</v>
      </c>
      <c r="N129" s="34">
        <f t="shared" si="65"/>
        <v>486</v>
      </c>
    </row>
    <row r="130" spans="2:14" ht="21" x14ac:dyDescent="0.2">
      <c r="B130" s="30" t="s">
        <v>33</v>
      </c>
      <c r="C130" s="34">
        <f>'پایگاه سلامت غیرضمیمه غیرایرانی'!C18</f>
        <v>154</v>
      </c>
      <c r="D130" s="34">
        <f>'پایگاه سلامت غیرضمیمه غیرایرانی'!D18</f>
        <v>134</v>
      </c>
      <c r="E130" s="34">
        <f>'پایگاه سلامت غیرضمیمه غیرایرانی'!E18</f>
        <v>288</v>
      </c>
      <c r="F130" s="34">
        <v>0</v>
      </c>
      <c r="G130" s="34">
        <v>0</v>
      </c>
      <c r="H130" s="34">
        <v>0</v>
      </c>
      <c r="I130" s="34">
        <f>'پایگاه سلامت غیرضمیمه غیرایرانی'!I18</f>
        <v>40</v>
      </c>
      <c r="J130" s="34">
        <f>'پایگاه سلامت غیرضمیمه غیرایرانی'!J18</f>
        <v>34</v>
      </c>
      <c r="K130" s="34">
        <f>'پایگاه سلامت غیرضمیمه غیرایرانی'!K18</f>
        <v>74</v>
      </c>
      <c r="L130" s="34">
        <f t="shared" si="63"/>
        <v>194</v>
      </c>
      <c r="M130" s="34">
        <f t="shared" si="64"/>
        <v>168</v>
      </c>
      <c r="N130" s="34">
        <f t="shared" si="65"/>
        <v>362</v>
      </c>
    </row>
    <row r="131" spans="2:14" ht="21" x14ac:dyDescent="0.2">
      <c r="B131" s="30" t="s">
        <v>34</v>
      </c>
      <c r="C131" s="34">
        <f>'پایگاه سلامت غیرضمیمه غیرایرانی'!C19</f>
        <v>114</v>
      </c>
      <c r="D131" s="34">
        <f>'پایگاه سلامت غیرضمیمه غیرایرانی'!D19</f>
        <v>90</v>
      </c>
      <c r="E131" s="34">
        <f>'پایگاه سلامت غیرضمیمه غیرایرانی'!E19</f>
        <v>204</v>
      </c>
      <c r="F131" s="34">
        <v>0</v>
      </c>
      <c r="G131" s="34">
        <v>0</v>
      </c>
      <c r="H131" s="34">
        <v>0</v>
      </c>
      <c r="I131" s="34">
        <f>'پایگاه سلامت غیرضمیمه غیرایرانی'!I19</f>
        <v>30</v>
      </c>
      <c r="J131" s="34">
        <f>'پایگاه سلامت غیرضمیمه غیرایرانی'!J19</f>
        <v>30</v>
      </c>
      <c r="K131" s="34">
        <f>'پایگاه سلامت غیرضمیمه غیرایرانی'!K19</f>
        <v>60</v>
      </c>
      <c r="L131" s="34">
        <f t="shared" si="63"/>
        <v>144</v>
      </c>
      <c r="M131" s="34">
        <f t="shared" si="64"/>
        <v>120</v>
      </c>
      <c r="N131" s="34">
        <f t="shared" si="65"/>
        <v>264</v>
      </c>
    </row>
    <row r="132" spans="2:14" ht="21" x14ac:dyDescent="0.2">
      <c r="B132" s="30" t="s">
        <v>35</v>
      </c>
      <c r="C132" s="34">
        <f>'پایگاه سلامت غیرضمیمه غیرایرانی'!C20</f>
        <v>77</v>
      </c>
      <c r="D132" s="34">
        <f>'پایگاه سلامت غیرضمیمه غیرایرانی'!D20</f>
        <v>81</v>
      </c>
      <c r="E132" s="34">
        <f>'پایگاه سلامت غیرضمیمه غیرایرانی'!E20</f>
        <v>158</v>
      </c>
      <c r="F132" s="34">
        <v>0</v>
      </c>
      <c r="G132" s="34">
        <v>0</v>
      </c>
      <c r="H132" s="34">
        <v>0</v>
      </c>
      <c r="I132" s="34">
        <f>'پایگاه سلامت غیرضمیمه غیرایرانی'!I20</f>
        <v>25</v>
      </c>
      <c r="J132" s="34">
        <f>'پایگاه سلامت غیرضمیمه غیرایرانی'!J20</f>
        <v>27</v>
      </c>
      <c r="K132" s="34">
        <f>'پایگاه سلامت غیرضمیمه غیرایرانی'!K20</f>
        <v>52</v>
      </c>
      <c r="L132" s="34">
        <f t="shared" si="63"/>
        <v>102</v>
      </c>
      <c r="M132" s="34">
        <f t="shared" si="64"/>
        <v>108</v>
      </c>
      <c r="N132" s="34">
        <f t="shared" si="65"/>
        <v>210</v>
      </c>
    </row>
    <row r="133" spans="2:14" ht="21" x14ac:dyDescent="0.2">
      <c r="B133" s="30" t="s">
        <v>36</v>
      </c>
      <c r="C133" s="34">
        <f>'پایگاه سلامت غیرضمیمه غیرایرانی'!C21</f>
        <v>78</v>
      </c>
      <c r="D133" s="34">
        <f>'پایگاه سلامت غیرضمیمه غیرایرانی'!D21</f>
        <v>62</v>
      </c>
      <c r="E133" s="34">
        <f>'پایگاه سلامت غیرضمیمه غیرایرانی'!E21</f>
        <v>140</v>
      </c>
      <c r="F133" s="34">
        <v>0</v>
      </c>
      <c r="G133" s="34">
        <v>0</v>
      </c>
      <c r="H133" s="34">
        <v>0</v>
      </c>
      <c r="I133" s="34">
        <f>'پایگاه سلامت غیرضمیمه غیرایرانی'!I21</f>
        <v>15</v>
      </c>
      <c r="J133" s="34">
        <f>'پایگاه سلامت غیرضمیمه غیرایرانی'!J21</f>
        <v>18</v>
      </c>
      <c r="K133" s="34">
        <f>'پایگاه سلامت غیرضمیمه غیرایرانی'!K21</f>
        <v>33</v>
      </c>
      <c r="L133" s="34">
        <f t="shared" si="63"/>
        <v>93</v>
      </c>
      <c r="M133" s="34">
        <f t="shared" si="64"/>
        <v>80</v>
      </c>
      <c r="N133" s="34">
        <f t="shared" si="65"/>
        <v>173</v>
      </c>
    </row>
    <row r="134" spans="2:14" ht="21" x14ac:dyDescent="0.2">
      <c r="B134" s="30" t="s">
        <v>37</v>
      </c>
      <c r="C134" s="34">
        <f>'پایگاه سلامت غیرضمیمه غیرایرانی'!C22</f>
        <v>48</v>
      </c>
      <c r="D134" s="34">
        <f>'پایگاه سلامت غیرضمیمه غیرایرانی'!D22</f>
        <v>49</v>
      </c>
      <c r="E134" s="34">
        <f>'پایگاه سلامت غیرضمیمه غیرایرانی'!E22</f>
        <v>97</v>
      </c>
      <c r="F134" s="34">
        <v>0</v>
      </c>
      <c r="G134" s="34">
        <v>0</v>
      </c>
      <c r="H134" s="34">
        <v>0</v>
      </c>
      <c r="I134" s="34">
        <f>'پایگاه سلامت غیرضمیمه غیرایرانی'!I22</f>
        <v>13</v>
      </c>
      <c r="J134" s="34">
        <f>'پایگاه سلامت غیرضمیمه غیرایرانی'!J22</f>
        <v>13</v>
      </c>
      <c r="K134" s="34">
        <f>'پایگاه سلامت غیرضمیمه غیرایرانی'!K22</f>
        <v>26</v>
      </c>
      <c r="L134" s="34">
        <f t="shared" si="63"/>
        <v>61</v>
      </c>
      <c r="M134" s="34">
        <f t="shared" si="64"/>
        <v>62</v>
      </c>
      <c r="N134" s="34">
        <f t="shared" si="65"/>
        <v>123</v>
      </c>
    </row>
    <row r="135" spans="2:14" ht="21" x14ac:dyDescent="0.2">
      <c r="B135" s="30" t="s">
        <v>38</v>
      </c>
      <c r="C135" s="34">
        <f>'پایگاه سلامت غیرضمیمه غیرایرانی'!C23</f>
        <v>46</v>
      </c>
      <c r="D135" s="34">
        <f>'پایگاه سلامت غیرضمیمه غیرایرانی'!D23</f>
        <v>36</v>
      </c>
      <c r="E135" s="34">
        <f>'پایگاه سلامت غیرضمیمه غیرایرانی'!E23</f>
        <v>82</v>
      </c>
      <c r="F135" s="34">
        <v>0</v>
      </c>
      <c r="G135" s="34">
        <v>0</v>
      </c>
      <c r="H135" s="34">
        <v>0</v>
      </c>
      <c r="I135" s="34">
        <f>'پایگاه سلامت غیرضمیمه غیرایرانی'!I23</f>
        <v>7</v>
      </c>
      <c r="J135" s="34">
        <f>'پایگاه سلامت غیرضمیمه غیرایرانی'!J23</f>
        <v>5</v>
      </c>
      <c r="K135" s="34">
        <f>'پایگاه سلامت غیرضمیمه غیرایرانی'!K23</f>
        <v>12</v>
      </c>
      <c r="L135" s="34">
        <f t="shared" si="63"/>
        <v>53</v>
      </c>
      <c r="M135" s="34">
        <f t="shared" si="64"/>
        <v>41</v>
      </c>
      <c r="N135" s="34">
        <f t="shared" si="65"/>
        <v>94</v>
      </c>
    </row>
    <row r="136" spans="2:14" ht="21" x14ac:dyDescent="0.2">
      <c r="B136" s="30" t="s">
        <v>39</v>
      </c>
      <c r="C136" s="34">
        <f>'پایگاه سلامت غیرضمیمه غیرایرانی'!C24</f>
        <v>26</v>
      </c>
      <c r="D136" s="34">
        <f>'پایگاه سلامت غیرضمیمه غیرایرانی'!D24</f>
        <v>26</v>
      </c>
      <c r="E136" s="34">
        <f>'پایگاه سلامت غیرضمیمه غیرایرانی'!E24</f>
        <v>52</v>
      </c>
      <c r="F136" s="34">
        <v>0</v>
      </c>
      <c r="G136" s="34">
        <v>0</v>
      </c>
      <c r="H136" s="34">
        <v>0</v>
      </c>
      <c r="I136" s="34">
        <f>'پایگاه سلامت غیرضمیمه غیرایرانی'!I24</f>
        <v>2</v>
      </c>
      <c r="J136" s="34">
        <f>'پایگاه سلامت غیرضمیمه غیرایرانی'!J24</f>
        <v>4</v>
      </c>
      <c r="K136" s="34">
        <f>'پایگاه سلامت غیرضمیمه غیرایرانی'!K24</f>
        <v>6</v>
      </c>
      <c r="L136" s="34">
        <f t="shared" si="63"/>
        <v>28</v>
      </c>
      <c r="M136" s="34">
        <f t="shared" si="64"/>
        <v>30</v>
      </c>
      <c r="N136" s="34">
        <f t="shared" si="65"/>
        <v>58</v>
      </c>
    </row>
    <row r="137" spans="2:14" ht="21" x14ac:dyDescent="0.2">
      <c r="B137" s="30" t="s">
        <v>40</v>
      </c>
      <c r="C137" s="34">
        <f>'پایگاه سلامت غیرضمیمه غیرایرانی'!C25</f>
        <v>14</v>
      </c>
      <c r="D137" s="34">
        <f>'پایگاه سلامت غیرضمیمه غیرایرانی'!D25</f>
        <v>9</v>
      </c>
      <c r="E137" s="34">
        <f>'پایگاه سلامت غیرضمیمه غیرایرانی'!E25</f>
        <v>23</v>
      </c>
      <c r="F137" s="34">
        <v>0</v>
      </c>
      <c r="G137" s="34">
        <v>0</v>
      </c>
      <c r="H137" s="34">
        <v>0</v>
      </c>
      <c r="I137" s="34">
        <f>'پایگاه سلامت غیرضمیمه غیرایرانی'!I25</f>
        <v>2</v>
      </c>
      <c r="J137" s="34">
        <f>'پایگاه سلامت غیرضمیمه غیرایرانی'!J25</f>
        <v>2</v>
      </c>
      <c r="K137" s="34">
        <f>'پایگاه سلامت غیرضمیمه غیرایرانی'!K25</f>
        <v>4</v>
      </c>
      <c r="L137" s="34">
        <f t="shared" si="63"/>
        <v>16</v>
      </c>
      <c r="M137" s="34">
        <f t="shared" si="64"/>
        <v>11</v>
      </c>
      <c r="N137" s="34">
        <f t="shared" si="65"/>
        <v>27</v>
      </c>
    </row>
    <row r="138" spans="2:14" ht="21" x14ac:dyDescent="0.2">
      <c r="B138" s="30" t="s">
        <v>41</v>
      </c>
      <c r="C138" s="34">
        <f>'پایگاه سلامت غیرضمیمه غیرایرانی'!C26</f>
        <v>17</v>
      </c>
      <c r="D138" s="34">
        <f>'پایگاه سلامت غیرضمیمه غیرایرانی'!D26</f>
        <v>7</v>
      </c>
      <c r="E138" s="34">
        <f>'پایگاه سلامت غیرضمیمه غیرایرانی'!E26</f>
        <v>24</v>
      </c>
      <c r="F138" s="34">
        <v>0</v>
      </c>
      <c r="G138" s="34">
        <v>0</v>
      </c>
      <c r="H138" s="34">
        <v>0</v>
      </c>
      <c r="I138" s="34">
        <f>'پایگاه سلامت غیرضمیمه غیرایرانی'!I26</f>
        <v>2</v>
      </c>
      <c r="J138" s="34">
        <f>'پایگاه سلامت غیرضمیمه غیرایرانی'!J26</f>
        <v>2</v>
      </c>
      <c r="K138" s="34">
        <f>'پایگاه سلامت غیرضمیمه غیرایرانی'!K26</f>
        <v>4</v>
      </c>
      <c r="L138" s="34">
        <f t="shared" si="63"/>
        <v>19</v>
      </c>
      <c r="M138" s="34">
        <f t="shared" si="64"/>
        <v>9</v>
      </c>
      <c r="N138" s="34">
        <f t="shared" si="65"/>
        <v>28</v>
      </c>
    </row>
    <row r="139" spans="2:14" ht="21.75" thickBot="1" x14ac:dyDescent="0.25">
      <c r="B139" s="195" t="s">
        <v>42</v>
      </c>
      <c r="C139" s="34">
        <f>'پایگاه سلامت غیرضمیمه غیرایرانی'!C27</f>
        <v>7</v>
      </c>
      <c r="D139" s="34">
        <f>'پایگاه سلامت غیرضمیمه غیرایرانی'!D27</f>
        <v>5</v>
      </c>
      <c r="E139" s="34">
        <f>'پایگاه سلامت غیرضمیمه غیرایرانی'!E27</f>
        <v>12</v>
      </c>
      <c r="F139" s="34">
        <v>0</v>
      </c>
      <c r="G139" s="34">
        <v>0</v>
      </c>
      <c r="H139" s="34">
        <v>0</v>
      </c>
      <c r="I139" s="34">
        <f>'پایگاه سلامت غیرضمیمه غیرایرانی'!I27</f>
        <v>1</v>
      </c>
      <c r="J139" s="34">
        <f>'پایگاه سلامت غیرضمیمه غیرایرانی'!J27</f>
        <v>0</v>
      </c>
      <c r="K139" s="34">
        <f>'پایگاه سلامت غیرضمیمه غیرایرانی'!K27</f>
        <v>1</v>
      </c>
      <c r="L139" s="34">
        <f t="shared" si="63"/>
        <v>8</v>
      </c>
      <c r="M139" s="34">
        <f t="shared" si="64"/>
        <v>5</v>
      </c>
      <c r="N139" s="34">
        <f t="shared" si="65"/>
        <v>13</v>
      </c>
    </row>
    <row r="140" spans="2:14" ht="21.75" thickBot="1" x14ac:dyDescent="0.25">
      <c r="B140" s="16" t="s">
        <v>11</v>
      </c>
      <c r="C140" s="34">
        <f>'پایگاه سلامت غیرضمیمه غیرایرانی'!C28</f>
        <v>2983</v>
      </c>
      <c r="D140" s="34">
        <f>'پایگاه سلامت غیرضمیمه غیرایرانی'!D28</f>
        <v>2833</v>
      </c>
      <c r="E140" s="34">
        <f>'پایگاه سلامت غیرضمیمه غیرایرانی'!E28</f>
        <v>5816</v>
      </c>
      <c r="F140" s="34">
        <v>0</v>
      </c>
      <c r="G140" s="34">
        <v>0</v>
      </c>
      <c r="H140" s="34">
        <v>0</v>
      </c>
      <c r="I140" s="34">
        <f>'پایگاه سلامت غیرضمیمه غیرایرانی'!I28</f>
        <v>1077</v>
      </c>
      <c r="J140" s="34">
        <f>'پایگاه سلامت غیرضمیمه غیرایرانی'!J28</f>
        <v>992</v>
      </c>
      <c r="K140" s="34">
        <f>'پایگاه سلامت غیرضمیمه غیرایرانی'!K28</f>
        <v>2069</v>
      </c>
      <c r="L140" s="34">
        <f t="shared" si="63"/>
        <v>4060</v>
      </c>
      <c r="M140" s="34">
        <f t="shared" si="64"/>
        <v>3825</v>
      </c>
      <c r="N140" s="34">
        <f t="shared" si="65"/>
        <v>7885</v>
      </c>
    </row>
    <row r="141" spans="2:14" ht="15" thickBot="1" x14ac:dyDescent="0.25"/>
    <row r="142" spans="2:14" ht="21" x14ac:dyDescent="0.2">
      <c r="B142" s="306" t="s">
        <v>152</v>
      </c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8"/>
    </row>
    <row r="143" spans="2:14" ht="21.75" thickBot="1" x14ac:dyDescent="0.25">
      <c r="B143" s="309" t="s">
        <v>51</v>
      </c>
      <c r="C143" s="310"/>
      <c r="D143" s="310"/>
      <c r="E143" s="310"/>
      <c r="F143" s="310"/>
      <c r="G143" s="310"/>
      <c r="H143" s="310"/>
      <c r="I143" s="310"/>
      <c r="J143" s="310"/>
      <c r="K143" s="310"/>
      <c r="L143" s="310"/>
      <c r="M143" s="310"/>
      <c r="N143" s="311"/>
    </row>
    <row r="144" spans="2:14" ht="21" x14ac:dyDescent="0.2">
      <c r="B144" s="312" t="s">
        <v>17</v>
      </c>
      <c r="C144" s="306" t="s">
        <v>0</v>
      </c>
      <c r="D144" s="307"/>
      <c r="E144" s="314" t="s">
        <v>1</v>
      </c>
      <c r="F144" s="316" t="s">
        <v>2</v>
      </c>
      <c r="G144" s="307"/>
      <c r="H144" s="317" t="s">
        <v>3</v>
      </c>
      <c r="I144" s="312" t="s">
        <v>4</v>
      </c>
      <c r="J144" s="316"/>
      <c r="K144" s="314" t="s">
        <v>5</v>
      </c>
      <c r="L144" s="306" t="s">
        <v>6</v>
      </c>
      <c r="M144" s="307" t="s">
        <v>7</v>
      </c>
      <c r="N144" s="308" t="s">
        <v>8</v>
      </c>
    </row>
    <row r="145" spans="2:14" ht="21.75" thickBot="1" x14ac:dyDescent="0.25">
      <c r="B145" s="313"/>
      <c r="C145" s="190" t="s">
        <v>9</v>
      </c>
      <c r="D145" s="191" t="s">
        <v>10</v>
      </c>
      <c r="E145" s="315"/>
      <c r="F145" s="1" t="s">
        <v>9</v>
      </c>
      <c r="G145" s="191" t="s">
        <v>10</v>
      </c>
      <c r="H145" s="318"/>
      <c r="I145" s="190" t="s">
        <v>9</v>
      </c>
      <c r="J145" s="191" t="s">
        <v>10</v>
      </c>
      <c r="K145" s="315"/>
      <c r="L145" s="319"/>
      <c r="M145" s="320"/>
      <c r="N145" s="321"/>
    </row>
    <row r="146" spans="2:14" ht="21" x14ac:dyDescent="0.2">
      <c r="B146" s="188" t="s">
        <v>21</v>
      </c>
      <c r="C146" s="34">
        <f>C118+C90</f>
        <v>11</v>
      </c>
      <c r="D146" s="34">
        <f t="shared" ref="D146:E146" si="66">D118+D90</f>
        <v>8</v>
      </c>
      <c r="E146" s="34">
        <f t="shared" si="66"/>
        <v>19</v>
      </c>
      <c r="F146" s="34">
        <v>0</v>
      </c>
      <c r="G146" s="34">
        <v>0</v>
      </c>
      <c r="H146" s="34">
        <v>0</v>
      </c>
      <c r="I146" s="34">
        <f>I118</f>
        <v>5</v>
      </c>
      <c r="J146" s="34">
        <f t="shared" ref="J146:K146" si="67">J118</f>
        <v>1</v>
      </c>
      <c r="K146" s="34">
        <f t="shared" si="67"/>
        <v>6</v>
      </c>
      <c r="L146" s="34">
        <f>C146+F146+I146</f>
        <v>16</v>
      </c>
      <c r="M146" s="34">
        <f t="shared" ref="M146:N146" si="68">D146+G146+J146</f>
        <v>9</v>
      </c>
      <c r="N146" s="34">
        <f t="shared" si="68"/>
        <v>25</v>
      </c>
    </row>
    <row r="147" spans="2:14" ht="21" x14ac:dyDescent="0.2">
      <c r="B147" s="30" t="s">
        <v>22</v>
      </c>
      <c r="C147" s="34">
        <f t="shared" ref="C147:E147" si="69">C119+C91</f>
        <v>129</v>
      </c>
      <c r="D147" s="34">
        <f t="shared" si="69"/>
        <v>122</v>
      </c>
      <c r="E147" s="34">
        <f t="shared" si="69"/>
        <v>251</v>
      </c>
      <c r="F147" s="34">
        <v>0</v>
      </c>
      <c r="G147" s="34">
        <v>0</v>
      </c>
      <c r="H147" s="34">
        <v>0</v>
      </c>
      <c r="I147" s="34">
        <f t="shared" ref="I147:K147" si="70">I119</f>
        <v>20</v>
      </c>
      <c r="J147" s="34">
        <f t="shared" si="70"/>
        <v>20</v>
      </c>
      <c r="K147" s="34">
        <f t="shared" si="70"/>
        <v>40</v>
      </c>
      <c r="L147" s="34">
        <f t="shared" ref="L147:L168" si="71">C147+F147+I147</f>
        <v>149</v>
      </c>
      <c r="M147" s="34">
        <f t="shared" ref="M147:M168" si="72">D147+G147+J147</f>
        <v>142</v>
      </c>
      <c r="N147" s="34">
        <f t="shared" ref="N147:N168" si="73">E147+H147+K147</f>
        <v>291</v>
      </c>
    </row>
    <row r="148" spans="2:14" ht="21" x14ac:dyDescent="0.2">
      <c r="B148" s="30" t="s">
        <v>23</v>
      </c>
      <c r="C148" s="34">
        <f t="shared" ref="C148:E148" si="74">C120+C92</f>
        <v>552</v>
      </c>
      <c r="D148" s="34">
        <f t="shared" si="74"/>
        <v>553</v>
      </c>
      <c r="E148" s="34">
        <f t="shared" si="74"/>
        <v>1105</v>
      </c>
      <c r="F148" s="34">
        <v>0</v>
      </c>
      <c r="G148" s="34">
        <v>0</v>
      </c>
      <c r="H148" s="34">
        <v>0</v>
      </c>
      <c r="I148" s="34">
        <f t="shared" ref="I148:K148" si="75">I120</f>
        <v>98</v>
      </c>
      <c r="J148" s="34">
        <f t="shared" si="75"/>
        <v>110</v>
      </c>
      <c r="K148" s="34">
        <f t="shared" si="75"/>
        <v>208</v>
      </c>
      <c r="L148" s="34">
        <f t="shared" si="71"/>
        <v>650</v>
      </c>
      <c r="M148" s="34">
        <f t="shared" si="72"/>
        <v>663</v>
      </c>
      <c r="N148" s="34">
        <f t="shared" si="73"/>
        <v>1313</v>
      </c>
    </row>
    <row r="149" spans="2:14" ht="21" x14ac:dyDescent="0.2">
      <c r="B149" s="30" t="s">
        <v>24</v>
      </c>
      <c r="C149" s="34">
        <f t="shared" ref="C149:E149" si="76">C121+C93</f>
        <v>310</v>
      </c>
      <c r="D149" s="34">
        <f t="shared" si="76"/>
        <v>239</v>
      </c>
      <c r="E149" s="34">
        <f t="shared" si="76"/>
        <v>549</v>
      </c>
      <c r="F149" s="34">
        <v>0</v>
      </c>
      <c r="G149" s="34">
        <v>0</v>
      </c>
      <c r="H149" s="34">
        <v>0</v>
      </c>
      <c r="I149" s="34">
        <f t="shared" ref="I149:K149" si="77">I121</f>
        <v>63</v>
      </c>
      <c r="J149" s="34">
        <f t="shared" si="77"/>
        <v>56</v>
      </c>
      <c r="K149" s="34">
        <f t="shared" si="77"/>
        <v>119</v>
      </c>
      <c r="L149" s="34">
        <f t="shared" si="71"/>
        <v>373</v>
      </c>
      <c r="M149" s="34">
        <f t="shared" si="72"/>
        <v>295</v>
      </c>
      <c r="N149" s="34">
        <f t="shared" si="73"/>
        <v>668</v>
      </c>
    </row>
    <row r="150" spans="2:14" ht="21" x14ac:dyDescent="0.2">
      <c r="B150" s="30" t="s">
        <v>25</v>
      </c>
      <c r="C150" s="34">
        <f t="shared" ref="C150:E150" si="78">C122+C94</f>
        <v>370</v>
      </c>
      <c r="D150" s="34">
        <f t="shared" si="78"/>
        <v>417</v>
      </c>
      <c r="E150" s="34">
        <f t="shared" si="78"/>
        <v>787</v>
      </c>
      <c r="F150" s="34">
        <v>0</v>
      </c>
      <c r="G150" s="34">
        <v>0</v>
      </c>
      <c r="H150" s="34">
        <v>0</v>
      </c>
      <c r="I150" s="34">
        <f t="shared" ref="I150:K150" si="79">I122</f>
        <v>60</v>
      </c>
      <c r="J150" s="34">
        <f t="shared" si="79"/>
        <v>64</v>
      </c>
      <c r="K150" s="34">
        <f t="shared" si="79"/>
        <v>124</v>
      </c>
      <c r="L150" s="34">
        <f t="shared" si="71"/>
        <v>430</v>
      </c>
      <c r="M150" s="34">
        <f t="shared" si="72"/>
        <v>481</v>
      </c>
      <c r="N150" s="34">
        <f t="shared" si="73"/>
        <v>911</v>
      </c>
    </row>
    <row r="151" spans="2:14" ht="21" x14ac:dyDescent="0.2">
      <c r="B151" s="30" t="s">
        <v>26</v>
      </c>
      <c r="C151" s="34">
        <f t="shared" ref="C151:E151" si="80">C123+C95</f>
        <v>551</v>
      </c>
      <c r="D151" s="34">
        <f t="shared" si="80"/>
        <v>491</v>
      </c>
      <c r="E151" s="34">
        <f t="shared" si="80"/>
        <v>1042</v>
      </c>
      <c r="F151" s="34">
        <v>0</v>
      </c>
      <c r="G151" s="34">
        <v>0</v>
      </c>
      <c r="H151" s="34">
        <v>0</v>
      </c>
      <c r="I151" s="34">
        <f t="shared" ref="I151:K151" si="81">I123</f>
        <v>114</v>
      </c>
      <c r="J151" s="34">
        <f t="shared" si="81"/>
        <v>93</v>
      </c>
      <c r="K151" s="34">
        <f t="shared" si="81"/>
        <v>207</v>
      </c>
      <c r="L151" s="34">
        <f t="shared" si="71"/>
        <v>665</v>
      </c>
      <c r="M151" s="34">
        <f t="shared" si="72"/>
        <v>584</v>
      </c>
      <c r="N151" s="34">
        <f t="shared" si="73"/>
        <v>1249</v>
      </c>
    </row>
    <row r="152" spans="2:14" ht="21" x14ac:dyDescent="0.2">
      <c r="B152" s="30" t="s">
        <v>27</v>
      </c>
      <c r="C152" s="34">
        <f t="shared" ref="C152:E152" si="82">C124+C96</f>
        <v>342</v>
      </c>
      <c r="D152" s="34">
        <f t="shared" si="82"/>
        <v>328</v>
      </c>
      <c r="E152" s="34">
        <f t="shared" si="82"/>
        <v>670</v>
      </c>
      <c r="F152" s="34">
        <v>0</v>
      </c>
      <c r="G152" s="34">
        <v>0</v>
      </c>
      <c r="H152" s="34">
        <v>0</v>
      </c>
      <c r="I152" s="34">
        <f t="shared" ref="I152:K152" si="83">I124</f>
        <v>56</v>
      </c>
      <c r="J152" s="34">
        <f t="shared" si="83"/>
        <v>59</v>
      </c>
      <c r="K152" s="34">
        <f t="shared" si="83"/>
        <v>115</v>
      </c>
      <c r="L152" s="34">
        <f t="shared" si="71"/>
        <v>398</v>
      </c>
      <c r="M152" s="34">
        <f t="shared" si="72"/>
        <v>387</v>
      </c>
      <c r="N152" s="34">
        <f t="shared" si="73"/>
        <v>785</v>
      </c>
    </row>
    <row r="153" spans="2:14" ht="21" x14ac:dyDescent="0.2">
      <c r="B153" s="30" t="s">
        <v>28</v>
      </c>
      <c r="C153" s="34">
        <f t="shared" ref="C153:E153" si="84">C125+C97</f>
        <v>235</v>
      </c>
      <c r="D153" s="34">
        <f t="shared" si="84"/>
        <v>250</v>
      </c>
      <c r="E153" s="34">
        <f t="shared" si="84"/>
        <v>485</v>
      </c>
      <c r="F153" s="34">
        <v>0</v>
      </c>
      <c r="G153" s="34">
        <v>0</v>
      </c>
      <c r="H153" s="34">
        <v>0</v>
      </c>
      <c r="I153" s="34">
        <f t="shared" ref="I153:K153" si="85">I125</f>
        <v>80</v>
      </c>
      <c r="J153" s="34">
        <f t="shared" si="85"/>
        <v>64</v>
      </c>
      <c r="K153" s="34">
        <f t="shared" si="85"/>
        <v>144</v>
      </c>
      <c r="L153" s="34">
        <f t="shared" si="71"/>
        <v>315</v>
      </c>
      <c r="M153" s="34">
        <f t="shared" si="72"/>
        <v>314</v>
      </c>
      <c r="N153" s="34">
        <f t="shared" si="73"/>
        <v>629</v>
      </c>
    </row>
    <row r="154" spans="2:14" ht="21" x14ac:dyDescent="0.2">
      <c r="B154" s="30" t="s">
        <v>29</v>
      </c>
      <c r="C154" s="34">
        <f t="shared" ref="C154:E154" si="86">C126+C98</f>
        <v>528</v>
      </c>
      <c r="D154" s="34">
        <f t="shared" si="86"/>
        <v>551</v>
      </c>
      <c r="E154" s="34">
        <f t="shared" si="86"/>
        <v>1079</v>
      </c>
      <c r="F154" s="34">
        <v>0</v>
      </c>
      <c r="G154" s="34">
        <v>0</v>
      </c>
      <c r="H154" s="34">
        <v>0</v>
      </c>
      <c r="I154" s="34">
        <f t="shared" ref="I154:K154" si="87">I126</f>
        <v>146</v>
      </c>
      <c r="J154" s="34">
        <f t="shared" si="87"/>
        <v>137</v>
      </c>
      <c r="K154" s="34">
        <f t="shared" si="87"/>
        <v>283</v>
      </c>
      <c r="L154" s="34">
        <f t="shared" si="71"/>
        <v>674</v>
      </c>
      <c r="M154" s="34">
        <f t="shared" si="72"/>
        <v>688</v>
      </c>
      <c r="N154" s="34">
        <f t="shared" si="73"/>
        <v>1362</v>
      </c>
    </row>
    <row r="155" spans="2:14" ht="21" x14ac:dyDescent="0.2">
      <c r="B155" s="30" t="s">
        <v>30</v>
      </c>
      <c r="C155" s="34">
        <f t="shared" ref="C155:E155" si="88">C127+C99</f>
        <v>560</v>
      </c>
      <c r="D155" s="34">
        <f t="shared" si="88"/>
        <v>575</v>
      </c>
      <c r="E155" s="34">
        <f t="shared" si="88"/>
        <v>1135</v>
      </c>
      <c r="F155" s="34">
        <v>0</v>
      </c>
      <c r="G155" s="34">
        <v>0</v>
      </c>
      <c r="H155" s="34">
        <v>0</v>
      </c>
      <c r="I155" s="34">
        <f t="shared" ref="I155:K155" si="89">I127</f>
        <v>120</v>
      </c>
      <c r="J155" s="34">
        <f t="shared" si="89"/>
        <v>108</v>
      </c>
      <c r="K155" s="34">
        <f t="shared" si="89"/>
        <v>228</v>
      </c>
      <c r="L155" s="34">
        <f t="shared" si="71"/>
        <v>680</v>
      </c>
      <c r="M155" s="34">
        <f t="shared" si="72"/>
        <v>683</v>
      </c>
      <c r="N155" s="34">
        <f t="shared" si="73"/>
        <v>1363</v>
      </c>
    </row>
    <row r="156" spans="2:14" ht="21" x14ac:dyDescent="0.2">
      <c r="B156" s="30" t="s">
        <v>31</v>
      </c>
      <c r="C156" s="34">
        <f t="shared" ref="C156:E156" si="90">C128+C100</f>
        <v>497</v>
      </c>
      <c r="D156" s="34">
        <f t="shared" si="90"/>
        <v>446</v>
      </c>
      <c r="E156" s="34">
        <f t="shared" si="90"/>
        <v>943</v>
      </c>
      <c r="F156" s="34">
        <v>0</v>
      </c>
      <c r="G156" s="34">
        <v>0</v>
      </c>
      <c r="H156" s="34">
        <v>0</v>
      </c>
      <c r="I156" s="34">
        <f t="shared" ref="I156:K156" si="91">I128</f>
        <v>108</v>
      </c>
      <c r="J156" s="34">
        <f t="shared" si="91"/>
        <v>94</v>
      </c>
      <c r="K156" s="34">
        <f t="shared" si="91"/>
        <v>202</v>
      </c>
      <c r="L156" s="34">
        <f t="shared" si="71"/>
        <v>605</v>
      </c>
      <c r="M156" s="34">
        <f t="shared" si="72"/>
        <v>540</v>
      </c>
      <c r="N156" s="34">
        <f t="shared" si="73"/>
        <v>1145</v>
      </c>
    </row>
    <row r="157" spans="2:14" ht="21" x14ac:dyDescent="0.2">
      <c r="B157" s="30" t="s">
        <v>32</v>
      </c>
      <c r="C157" s="34">
        <f t="shared" ref="C157:E157" si="92">C129+C101</f>
        <v>345</v>
      </c>
      <c r="D157" s="34">
        <f t="shared" si="92"/>
        <v>332</v>
      </c>
      <c r="E157" s="34">
        <f t="shared" si="92"/>
        <v>677</v>
      </c>
      <c r="F157" s="34">
        <v>0</v>
      </c>
      <c r="G157" s="34">
        <v>0</v>
      </c>
      <c r="H157" s="34">
        <v>0</v>
      </c>
      <c r="I157" s="34">
        <f t="shared" ref="I157:K157" si="93">I129</f>
        <v>70</v>
      </c>
      <c r="J157" s="34">
        <f t="shared" si="93"/>
        <v>51</v>
      </c>
      <c r="K157" s="34">
        <f t="shared" si="93"/>
        <v>121</v>
      </c>
      <c r="L157" s="34">
        <f t="shared" si="71"/>
        <v>415</v>
      </c>
      <c r="M157" s="34">
        <f t="shared" si="72"/>
        <v>383</v>
      </c>
      <c r="N157" s="34">
        <f t="shared" si="73"/>
        <v>798</v>
      </c>
    </row>
    <row r="158" spans="2:14" ht="21" x14ac:dyDescent="0.2">
      <c r="B158" s="30" t="s">
        <v>33</v>
      </c>
      <c r="C158" s="34">
        <f t="shared" ref="C158:E158" si="94">C130+C102</f>
        <v>279</v>
      </c>
      <c r="D158" s="34">
        <f t="shared" si="94"/>
        <v>260</v>
      </c>
      <c r="E158" s="34">
        <f t="shared" si="94"/>
        <v>539</v>
      </c>
      <c r="F158" s="34">
        <v>0</v>
      </c>
      <c r="G158" s="34">
        <v>0</v>
      </c>
      <c r="H158" s="34">
        <v>0</v>
      </c>
      <c r="I158" s="34">
        <f t="shared" ref="I158:K158" si="95">I130</f>
        <v>40</v>
      </c>
      <c r="J158" s="34">
        <f t="shared" si="95"/>
        <v>34</v>
      </c>
      <c r="K158" s="34">
        <f t="shared" si="95"/>
        <v>74</v>
      </c>
      <c r="L158" s="34">
        <f t="shared" si="71"/>
        <v>319</v>
      </c>
      <c r="M158" s="34">
        <f t="shared" si="72"/>
        <v>294</v>
      </c>
      <c r="N158" s="34">
        <f t="shared" si="73"/>
        <v>613</v>
      </c>
    </row>
    <row r="159" spans="2:14" ht="21" x14ac:dyDescent="0.2">
      <c r="B159" s="30" t="s">
        <v>34</v>
      </c>
      <c r="C159" s="34">
        <f t="shared" ref="C159:E159" si="96">C131+C103</f>
        <v>198</v>
      </c>
      <c r="D159" s="34">
        <f t="shared" si="96"/>
        <v>183</v>
      </c>
      <c r="E159" s="34">
        <f t="shared" si="96"/>
        <v>381</v>
      </c>
      <c r="F159" s="34">
        <v>0</v>
      </c>
      <c r="G159" s="34">
        <v>0</v>
      </c>
      <c r="H159" s="34">
        <v>0</v>
      </c>
      <c r="I159" s="34">
        <f t="shared" ref="I159:K159" si="97">I131</f>
        <v>30</v>
      </c>
      <c r="J159" s="34">
        <f t="shared" si="97"/>
        <v>30</v>
      </c>
      <c r="K159" s="34">
        <f t="shared" si="97"/>
        <v>60</v>
      </c>
      <c r="L159" s="34">
        <f t="shared" si="71"/>
        <v>228</v>
      </c>
      <c r="M159" s="34">
        <f t="shared" si="72"/>
        <v>213</v>
      </c>
      <c r="N159" s="34">
        <f t="shared" si="73"/>
        <v>441</v>
      </c>
    </row>
    <row r="160" spans="2:14" ht="21" x14ac:dyDescent="0.2">
      <c r="B160" s="30" t="s">
        <v>35</v>
      </c>
      <c r="C160" s="34">
        <f t="shared" ref="C160:E160" si="98">C132+C104</f>
        <v>134</v>
      </c>
      <c r="D160" s="34">
        <f t="shared" si="98"/>
        <v>143</v>
      </c>
      <c r="E160" s="34">
        <f t="shared" si="98"/>
        <v>277</v>
      </c>
      <c r="F160" s="34">
        <v>0</v>
      </c>
      <c r="G160" s="34">
        <v>0</v>
      </c>
      <c r="H160" s="34">
        <v>0</v>
      </c>
      <c r="I160" s="34">
        <f t="shared" ref="I160:K160" si="99">I132</f>
        <v>25</v>
      </c>
      <c r="J160" s="34">
        <f t="shared" si="99"/>
        <v>27</v>
      </c>
      <c r="K160" s="34">
        <f t="shared" si="99"/>
        <v>52</v>
      </c>
      <c r="L160" s="34">
        <f t="shared" si="71"/>
        <v>159</v>
      </c>
      <c r="M160" s="34">
        <f t="shared" si="72"/>
        <v>170</v>
      </c>
      <c r="N160" s="34">
        <f t="shared" si="73"/>
        <v>329</v>
      </c>
    </row>
    <row r="161" spans="2:14" ht="21" x14ac:dyDescent="0.2">
      <c r="B161" s="30" t="s">
        <v>36</v>
      </c>
      <c r="C161" s="34">
        <f t="shared" ref="C161:E161" si="100">C133+C105</f>
        <v>117</v>
      </c>
      <c r="D161" s="34">
        <f t="shared" si="100"/>
        <v>108</v>
      </c>
      <c r="E161" s="34">
        <f t="shared" si="100"/>
        <v>225</v>
      </c>
      <c r="F161" s="34">
        <v>0</v>
      </c>
      <c r="G161" s="34">
        <v>0</v>
      </c>
      <c r="H161" s="34">
        <v>0</v>
      </c>
      <c r="I161" s="34">
        <f t="shared" ref="I161:K161" si="101">I133</f>
        <v>15</v>
      </c>
      <c r="J161" s="34">
        <f t="shared" si="101"/>
        <v>18</v>
      </c>
      <c r="K161" s="34">
        <f t="shared" si="101"/>
        <v>33</v>
      </c>
      <c r="L161" s="34">
        <f t="shared" si="71"/>
        <v>132</v>
      </c>
      <c r="M161" s="34">
        <f t="shared" si="72"/>
        <v>126</v>
      </c>
      <c r="N161" s="34">
        <f t="shared" si="73"/>
        <v>258</v>
      </c>
    </row>
    <row r="162" spans="2:14" ht="21" x14ac:dyDescent="0.2">
      <c r="B162" s="30" t="s">
        <v>37</v>
      </c>
      <c r="C162" s="34">
        <f t="shared" ref="C162:E162" si="102">C134+C106</f>
        <v>98</v>
      </c>
      <c r="D162" s="34">
        <f t="shared" si="102"/>
        <v>92</v>
      </c>
      <c r="E162" s="34">
        <f t="shared" si="102"/>
        <v>190</v>
      </c>
      <c r="F162" s="34">
        <v>0</v>
      </c>
      <c r="G162" s="34">
        <v>0</v>
      </c>
      <c r="H162" s="34">
        <v>0</v>
      </c>
      <c r="I162" s="34">
        <f t="shared" ref="I162:K162" si="103">I134</f>
        <v>13</v>
      </c>
      <c r="J162" s="34">
        <f t="shared" si="103"/>
        <v>13</v>
      </c>
      <c r="K162" s="34">
        <f t="shared" si="103"/>
        <v>26</v>
      </c>
      <c r="L162" s="34">
        <f t="shared" si="71"/>
        <v>111</v>
      </c>
      <c r="M162" s="34">
        <f t="shared" si="72"/>
        <v>105</v>
      </c>
      <c r="N162" s="34">
        <f t="shared" si="73"/>
        <v>216</v>
      </c>
    </row>
    <row r="163" spans="2:14" ht="21" x14ac:dyDescent="0.2">
      <c r="B163" s="30" t="s">
        <v>38</v>
      </c>
      <c r="C163" s="34">
        <f t="shared" ref="C163:E163" si="104">C135+C107</f>
        <v>67</v>
      </c>
      <c r="D163" s="34">
        <f t="shared" si="104"/>
        <v>72</v>
      </c>
      <c r="E163" s="34">
        <f t="shared" si="104"/>
        <v>139</v>
      </c>
      <c r="F163" s="34">
        <v>0</v>
      </c>
      <c r="G163" s="34">
        <v>0</v>
      </c>
      <c r="H163" s="34">
        <v>0</v>
      </c>
      <c r="I163" s="34">
        <f t="shared" ref="I163:K163" si="105">I135</f>
        <v>7</v>
      </c>
      <c r="J163" s="34">
        <f t="shared" si="105"/>
        <v>5</v>
      </c>
      <c r="K163" s="34">
        <f t="shared" si="105"/>
        <v>12</v>
      </c>
      <c r="L163" s="34">
        <f t="shared" si="71"/>
        <v>74</v>
      </c>
      <c r="M163" s="34">
        <f t="shared" si="72"/>
        <v>77</v>
      </c>
      <c r="N163" s="34">
        <f t="shared" si="73"/>
        <v>151</v>
      </c>
    </row>
    <row r="164" spans="2:14" ht="21" x14ac:dyDescent="0.2">
      <c r="B164" s="30" t="s">
        <v>39</v>
      </c>
      <c r="C164" s="34">
        <f t="shared" ref="C164:E164" si="106">C136+C108</f>
        <v>52</v>
      </c>
      <c r="D164" s="34">
        <f t="shared" si="106"/>
        <v>44</v>
      </c>
      <c r="E164" s="34">
        <f t="shared" si="106"/>
        <v>96</v>
      </c>
      <c r="F164" s="34">
        <v>0</v>
      </c>
      <c r="G164" s="34">
        <v>0</v>
      </c>
      <c r="H164" s="34">
        <v>0</v>
      </c>
      <c r="I164" s="34">
        <f t="shared" ref="I164:K164" si="107">I136</f>
        <v>2</v>
      </c>
      <c r="J164" s="34">
        <f t="shared" si="107"/>
        <v>4</v>
      </c>
      <c r="K164" s="34">
        <f t="shared" si="107"/>
        <v>6</v>
      </c>
      <c r="L164" s="34">
        <f t="shared" si="71"/>
        <v>54</v>
      </c>
      <c r="M164" s="34">
        <f t="shared" si="72"/>
        <v>48</v>
      </c>
      <c r="N164" s="34">
        <f t="shared" si="73"/>
        <v>102</v>
      </c>
    </row>
    <row r="165" spans="2:14" ht="21" x14ac:dyDescent="0.2">
      <c r="B165" s="30" t="s">
        <v>40</v>
      </c>
      <c r="C165" s="34">
        <f t="shared" ref="C165:E165" si="108">C137+C109</f>
        <v>26</v>
      </c>
      <c r="D165" s="34">
        <f t="shared" si="108"/>
        <v>17</v>
      </c>
      <c r="E165" s="34">
        <f t="shared" si="108"/>
        <v>43</v>
      </c>
      <c r="F165" s="34">
        <v>0</v>
      </c>
      <c r="G165" s="34">
        <v>0</v>
      </c>
      <c r="H165" s="34">
        <v>0</v>
      </c>
      <c r="I165" s="34">
        <f t="shared" ref="I165:K165" si="109">I137</f>
        <v>2</v>
      </c>
      <c r="J165" s="34">
        <f t="shared" si="109"/>
        <v>2</v>
      </c>
      <c r="K165" s="34">
        <f t="shared" si="109"/>
        <v>4</v>
      </c>
      <c r="L165" s="34">
        <f t="shared" si="71"/>
        <v>28</v>
      </c>
      <c r="M165" s="34">
        <f t="shared" si="72"/>
        <v>19</v>
      </c>
      <c r="N165" s="34">
        <f t="shared" si="73"/>
        <v>47</v>
      </c>
    </row>
    <row r="166" spans="2:14" ht="21" x14ac:dyDescent="0.2">
      <c r="B166" s="30" t="s">
        <v>41</v>
      </c>
      <c r="C166" s="34">
        <f t="shared" ref="C166:E166" si="110">C138+C110</f>
        <v>24</v>
      </c>
      <c r="D166" s="34">
        <f t="shared" si="110"/>
        <v>11</v>
      </c>
      <c r="E166" s="34">
        <f t="shared" si="110"/>
        <v>35</v>
      </c>
      <c r="F166" s="34">
        <v>0</v>
      </c>
      <c r="G166" s="34">
        <v>0</v>
      </c>
      <c r="H166" s="34">
        <v>0</v>
      </c>
      <c r="I166" s="34">
        <f t="shared" ref="I166:K166" si="111">I138</f>
        <v>2</v>
      </c>
      <c r="J166" s="34">
        <f t="shared" si="111"/>
        <v>2</v>
      </c>
      <c r="K166" s="34">
        <f t="shared" si="111"/>
        <v>4</v>
      </c>
      <c r="L166" s="34">
        <f t="shared" si="71"/>
        <v>26</v>
      </c>
      <c r="M166" s="34">
        <f t="shared" si="72"/>
        <v>13</v>
      </c>
      <c r="N166" s="34">
        <f t="shared" si="73"/>
        <v>39</v>
      </c>
    </row>
    <row r="167" spans="2:14" ht="21.75" thickBot="1" x14ac:dyDescent="0.25">
      <c r="B167" s="195" t="s">
        <v>42</v>
      </c>
      <c r="C167" s="34">
        <f t="shared" ref="C167:E167" si="112">C139+C111</f>
        <v>12</v>
      </c>
      <c r="D167" s="34">
        <f t="shared" si="112"/>
        <v>13</v>
      </c>
      <c r="E167" s="34">
        <f t="shared" si="112"/>
        <v>25</v>
      </c>
      <c r="F167" s="34">
        <v>0</v>
      </c>
      <c r="G167" s="34">
        <v>0</v>
      </c>
      <c r="H167" s="34">
        <v>0</v>
      </c>
      <c r="I167" s="34">
        <f t="shared" ref="I167:K167" si="113">I139</f>
        <v>1</v>
      </c>
      <c r="J167" s="34">
        <f t="shared" si="113"/>
        <v>0</v>
      </c>
      <c r="K167" s="34">
        <f t="shared" si="113"/>
        <v>1</v>
      </c>
      <c r="L167" s="34">
        <f t="shared" si="71"/>
        <v>13</v>
      </c>
      <c r="M167" s="34">
        <f t="shared" si="72"/>
        <v>13</v>
      </c>
      <c r="N167" s="34">
        <f t="shared" si="73"/>
        <v>26</v>
      </c>
    </row>
    <row r="168" spans="2:14" ht="21.75" thickBot="1" x14ac:dyDescent="0.25">
      <c r="B168" s="16" t="s">
        <v>11</v>
      </c>
      <c r="C168" s="34">
        <f t="shared" ref="C168:E168" si="114">C140+C112</f>
        <v>5437</v>
      </c>
      <c r="D168" s="34">
        <f t="shared" si="114"/>
        <v>5255</v>
      </c>
      <c r="E168" s="34">
        <f t="shared" si="114"/>
        <v>10692</v>
      </c>
      <c r="F168" s="34">
        <v>0</v>
      </c>
      <c r="G168" s="34">
        <v>0</v>
      </c>
      <c r="H168" s="34">
        <v>0</v>
      </c>
      <c r="I168" s="34">
        <f t="shared" ref="I168:K168" si="115">I140</f>
        <v>1077</v>
      </c>
      <c r="J168" s="34">
        <f t="shared" si="115"/>
        <v>992</v>
      </c>
      <c r="K168" s="34">
        <f t="shared" si="115"/>
        <v>2069</v>
      </c>
      <c r="L168" s="34">
        <f t="shared" si="71"/>
        <v>6514</v>
      </c>
      <c r="M168" s="34">
        <f t="shared" si="72"/>
        <v>6247</v>
      </c>
      <c r="N168" s="34">
        <f t="shared" si="73"/>
        <v>12761</v>
      </c>
    </row>
    <row r="169" spans="2:14" ht="15" thickBot="1" x14ac:dyDescent="0.25"/>
    <row r="170" spans="2:14" ht="21" x14ac:dyDescent="0.2">
      <c r="B170" s="306" t="s">
        <v>152</v>
      </c>
      <c r="C170" s="307"/>
      <c r="D170" s="307"/>
      <c r="E170" s="307"/>
      <c r="F170" s="307"/>
      <c r="G170" s="307"/>
      <c r="H170" s="307"/>
      <c r="I170" s="307"/>
      <c r="J170" s="307"/>
      <c r="K170" s="307"/>
      <c r="L170" s="307"/>
      <c r="M170" s="307"/>
      <c r="N170" s="308"/>
    </row>
    <row r="171" spans="2:14" ht="21.75" thickBot="1" x14ac:dyDescent="0.25">
      <c r="B171" s="309" t="s">
        <v>54</v>
      </c>
      <c r="C171" s="310"/>
      <c r="D171" s="310"/>
      <c r="E171" s="310"/>
      <c r="F171" s="310"/>
      <c r="G171" s="310"/>
      <c r="H171" s="310"/>
      <c r="I171" s="310"/>
      <c r="J171" s="310"/>
      <c r="K171" s="310"/>
      <c r="L171" s="310"/>
      <c r="M171" s="310"/>
      <c r="N171" s="311"/>
    </row>
    <row r="172" spans="2:14" ht="21" x14ac:dyDescent="0.2">
      <c r="B172" s="312" t="s">
        <v>17</v>
      </c>
      <c r="C172" s="306" t="s">
        <v>87</v>
      </c>
      <c r="D172" s="307"/>
      <c r="E172" s="314" t="s">
        <v>1</v>
      </c>
      <c r="F172" s="316" t="s">
        <v>2</v>
      </c>
      <c r="G172" s="307"/>
      <c r="H172" s="317" t="s">
        <v>3</v>
      </c>
      <c r="I172" s="312" t="s">
        <v>4</v>
      </c>
      <c r="J172" s="316"/>
      <c r="K172" s="314" t="s">
        <v>5</v>
      </c>
      <c r="L172" s="306" t="s">
        <v>6</v>
      </c>
      <c r="M172" s="307" t="s">
        <v>7</v>
      </c>
      <c r="N172" s="308" t="s">
        <v>8</v>
      </c>
    </row>
    <row r="173" spans="2:14" ht="21.75" thickBot="1" x14ac:dyDescent="0.25">
      <c r="B173" s="313"/>
      <c r="C173" s="190" t="s">
        <v>9</v>
      </c>
      <c r="D173" s="191" t="s">
        <v>10</v>
      </c>
      <c r="E173" s="315"/>
      <c r="F173" s="1" t="s">
        <v>9</v>
      </c>
      <c r="G173" s="191" t="s">
        <v>10</v>
      </c>
      <c r="H173" s="318"/>
      <c r="I173" s="190" t="s">
        <v>9</v>
      </c>
      <c r="J173" s="191" t="s">
        <v>10</v>
      </c>
      <c r="K173" s="315"/>
      <c r="L173" s="319"/>
      <c r="M173" s="320"/>
      <c r="N173" s="321"/>
    </row>
    <row r="174" spans="2:14" ht="21" x14ac:dyDescent="0.2">
      <c r="B174" s="188" t="s">
        <v>21</v>
      </c>
      <c r="C174" s="34">
        <f>C62+C146</f>
        <v>46</v>
      </c>
      <c r="D174" s="34">
        <f t="shared" ref="D174:F174" si="116">D62+D146</f>
        <v>45</v>
      </c>
      <c r="E174" s="34">
        <f t="shared" si="116"/>
        <v>91</v>
      </c>
      <c r="F174" s="34">
        <f t="shared" si="116"/>
        <v>0</v>
      </c>
      <c r="G174" s="34">
        <f t="shared" ref="G174:J174" si="117">G62+G146</f>
        <v>0</v>
      </c>
      <c r="H174" s="34">
        <f t="shared" si="117"/>
        <v>0</v>
      </c>
      <c r="I174" s="34">
        <f t="shared" si="117"/>
        <v>6</v>
      </c>
      <c r="J174" s="34">
        <f t="shared" si="117"/>
        <v>2</v>
      </c>
      <c r="K174" s="34">
        <f>J174+I174</f>
        <v>8</v>
      </c>
      <c r="L174" s="34">
        <f>I174+C174</f>
        <v>52</v>
      </c>
      <c r="M174" s="34">
        <f t="shared" ref="M174:N174" si="118">J174+D174</f>
        <v>47</v>
      </c>
      <c r="N174" s="34">
        <f t="shared" si="118"/>
        <v>99</v>
      </c>
    </row>
    <row r="175" spans="2:14" ht="21" x14ac:dyDescent="0.2">
      <c r="B175" s="30" t="s">
        <v>22</v>
      </c>
      <c r="C175" s="34">
        <f t="shared" ref="C175:E175" si="119">C63+C147</f>
        <v>655</v>
      </c>
      <c r="D175" s="34">
        <f t="shared" si="119"/>
        <v>608</v>
      </c>
      <c r="E175" s="34">
        <f t="shared" si="119"/>
        <v>1263</v>
      </c>
      <c r="F175" s="34">
        <f t="shared" ref="F175:J175" si="120">F63+F147</f>
        <v>0</v>
      </c>
      <c r="G175" s="34">
        <f t="shared" si="120"/>
        <v>0</v>
      </c>
      <c r="H175" s="34">
        <f t="shared" si="120"/>
        <v>0</v>
      </c>
      <c r="I175" s="34">
        <f t="shared" si="120"/>
        <v>28</v>
      </c>
      <c r="J175" s="34">
        <f t="shared" si="120"/>
        <v>27</v>
      </c>
      <c r="K175" s="34">
        <f t="shared" ref="K175:K196" si="121">J175+I175</f>
        <v>55</v>
      </c>
      <c r="L175" s="34">
        <f t="shared" ref="L175:L196" si="122">I175+C175</f>
        <v>683</v>
      </c>
      <c r="M175" s="34">
        <f t="shared" ref="M175:M196" si="123">J175+D175</f>
        <v>635</v>
      </c>
      <c r="N175" s="34">
        <f t="shared" ref="N175:N196" si="124">K175+E175</f>
        <v>1318</v>
      </c>
    </row>
    <row r="176" spans="2:14" ht="21" x14ac:dyDescent="0.2">
      <c r="B176" s="30" t="s">
        <v>23</v>
      </c>
      <c r="C176" s="34">
        <f t="shared" ref="C176:E176" si="125">C64+C148</f>
        <v>2997</v>
      </c>
      <c r="D176" s="34">
        <f t="shared" si="125"/>
        <v>2867</v>
      </c>
      <c r="E176" s="34">
        <f t="shared" si="125"/>
        <v>5864</v>
      </c>
      <c r="F176" s="34">
        <f t="shared" ref="F176:J176" si="126">F64+F148</f>
        <v>0</v>
      </c>
      <c r="G176" s="34">
        <f t="shared" si="126"/>
        <v>0</v>
      </c>
      <c r="H176" s="34">
        <f t="shared" si="126"/>
        <v>0</v>
      </c>
      <c r="I176" s="34">
        <f t="shared" si="126"/>
        <v>140</v>
      </c>
      <c r="J176" s="34">
        <f t="shared" si="126"/>
        <v>146</v>
      </c>
      <c r="K176" s="34">
        <f t="shared" si="121"/>
        <v>286</v>
      </c>
      <c r="L176" s="34">
        <f t="shared" si="122"/>
        <v>3137</v>
      </c>
      <c r="M176" s="34">
        <f t="shared" si="123"/>
        <v>3013</v>
      </c>
      <c r="N176" s="34">
        <f t="shared" si="124"/>
        <v>6150</v>
      </c>
    </row>
    <row r="177" spans="2:14" ht="21" x14ac:dyDescent="0.2">
      <c r="B177" s="30" t="s">
        <v>24</v>
      </c>
      <c r="C177" s="34">
        <f t="shared" ref="C177:E177" si="127">C65+C149</f>
        <v>1944</v>
      </c>
      <c r="D177" s="34">
        <f t="shared" si="127"/>
        <v>1807</v>
      </c>
      <c r="E177" s="34">
        <f t="shared" si="127"/>
        <v>3751</v>
      </c>
      <c r="F177" s="34">
        <f t="shared" ref="F177:J177" si="128">F65+F149</f>
        <v>0</v>
      </c>
      <c r="G177" s="34">
        <f t="shared" si="128"/>
        <v>0</v>
      </c>
      <c r="H177" s="34">
        <f t="shared" si="128"/>
        <v>0</v>
      </c>
      <c r="I177" s="34">
        <f t="shared" si="128"/>
        <v>85</v>
      </c>
      <c r="J177" s="34">
        <f t="shared" si="128"/>
        <v>82</v>
      </c>
      <c r="K177" s="34">
        <f t="shared" si="121"/>
        <v>167</v>
      </c>
      <c r="L177" s="34">
        <f t="shared" si="122"/>
        <v>2029</v>
      </c>
      <c r="M177" s="34">
        <f t="shared" si="123"/>
        <v>1889</v>
      </c>
      <c r="N177" s="34">
        <f t="shared" si="124"/>
        <v>3918</v>
      </c>
    </row>
    <row r="178" spans="2:14" ht="21" x14ac:dyDescent="0.2">
      <c r="B178" s="30" t="s">
        <v>25</v>
      </c>
      <c r="C178" s="34">
        <f t="shared" ref="C178:E178" si="129">C66+C150</f>
        <v>3056</v>
      </c>
      <c r="D178" s="34">
        <f t="shared" si="129"/>
        <v>2972</v>
      </c>
      <c r="E178" s="34">
        <f t="shared" si="129"/>
        <v>6028</v>
      </c>
      <c r="F178" s="34">
        <f t="shared" ref="F178:J178" si="130">F66+F150</f>
        <v>0</v>
      </c>
      <c r="G178" s="34">
        <f t="shared" si="130"/>
        <v>0</v>
      </c>
      <c r="H178" s="34">
        <f t="shared" si="130"/>
        <v>0</v>
      </c>
      <c r="I178" s="34">
        <f t="shared" si="130"/>
        <v>98</v>
      </c>
      <c r="J178" s="34">
        <f t="shared" si="130"/>
        <v>103</v>
      </c>
      <c r="K178" s="34">
        <f t="shared" si="121"/>
        <v>201</v>
      </c>
      <c r="L178" s="34">
        <f t="shared" si="122"/>
        <v>3154</v>
      </c>
      <c r="M178" s="34">
        <f t="shared" si="123"/>
        <v>3075</v>
      </c>
      <c r="N178" s="34">
        <f t="shared" si="124"/>
        <v>6229</v>
      </c>
    </row>
    <row r="179" spans="2:14" ht="21" x14ac:dyDescent="0.2">
      <c r="B179" s="30" t="s">
        <v>26</v>
      </c>
      <c r="C179" s="34">
        <f t="shared" ref="C179:E179" si="131">C67+C151</f>
        <v>4222</v>
      </c>
      <c r="D179" s="34">
        <f t="shared" si="131"/>
        <v>4226</v>
      </c>
      <c r="E179" s="34">
        <f t="shared" si="131"/>
        <v>8448</v>
      </c>
      <c r="F179" s="34">
        <f t="shared" ref="F179:J179" si="132">F67+F151</f>
        <v>0</v>
      </c>
      <c r="G179" s="34">
        <f t="shared" si="132"/>
        <v>0</v>
      </c>
      <c r="H179" s="34">
        <f t="shared" si="132"/>
        <v>0</v>
      </c>
      <c r="I179" s="34">
        <f t="shared" si="132"/>
        <v>173</v>
      </c>
      <c r="J179" s="34">
        <f t="shared" si="132"/>
        <v>149</v>
      </c>
      <c r="K179" s="34">
        <f t="shared" si="121"/>
        <v>322</v>
      </c>
      <c r="L179" s="34">
        <f t="shared" si="122"/>
        <v>4395</v>
      </c>
      <c r="M179" s="34">
        <f t="shared" si="123"/>
        <v>4375</v>
      </c>
      <c r="N179" s="34">
        <f t="shared" si="124"/>
        <v>8770</v>
      </c>
    </row>
    <row r="180" spans="2:14" ht="21" x14ac:dyDescent="0.2">
      <c r="B180" s="30" t="s">
        <v>27</v>
      </c>
      <c r="C180" s="34">
        <f t="shared" ref="C180:E180" si="133">C68+C152</f>
        <v>2451</v>
      </c>
      <c r="D180" s="34">
        <f t="shared" si="133"/>
        <v>2278</v>
      </c>
      <c r="E180" s="34">
        <f t="shared" si="133"/>
        <v>4729</v>
      </c>
      <c r="F180" s="34">
        <f t="shared" ref="F180:J180" si="134">F68+F152</f>
        <v>0</v>
      </c>
      <c r="G180" s="34">
        <f t="shared" si="134"/>
        <v>0</v>
      </c>
      <c r="H180" s="34">
        <f t="shared" si="134"/>
        <v>0</v>
      </c>
      <c r="I180" s="34">
        <f t="shared" si="134"/>
        <v>89</v>
      </c>
      <c r="J180" s="34">
        <f t="shared" si="134"/>
        <v>93</v>
      </c>
      <c r="K180" s="34">
        <f t="shared" si="121"/>
        <v>182</v>
      </c>
      <c r="L180" s="34">
        <f t="shared" si="122"/>
        <v>2540</v>
      </c>
      <c r="M180" s="34">
        <f t="shared" si="123"/>
        <v>2371</v>
      </c>
      <c r="N180" s="34">
        <f t="shared" si="124"/>
        <v>4911</v>
      </c>
    </row>
    <row r="181" spans="2:14" ht="21" x14ac:dyDescent="0.2">
      <c r="B181" s="30" t="s">
        <v>28</v>
      </c>
      <c r="C181" s="34">
        <f t="shared" ref="C181:E181" si="135">C69+C153</f>
        <v>1497</v>
      </c>
      <c r="D181" s="34">
        <f t="shared" si="135"/>
        <v>1447</v>
      </c>
      <c r="E181" s="34">
        <f t="shared" si="135"/>
        <v>2944</v>
      </c>
      <c r="F181" s="34">
        <f t="shared" ref="F181:J181" si="136">F69+F153</f>
        <v>0</v>
      </c>
      <c r="G181" s="34">
        <f t="shared" si="136"/>
        <v>0</v>
      </c>
      <c r="H181" s="34">
        <f t="shared" si="136"/>
        <v>0</v>
      </c>
      <c r="I181" s="34">
        <f t="shared" si="136"/>
        <v>108</v>
      </c>
      <c r="J181" s="34">
        <f t="shared" si="136"/>
        <v>90</v>
      </c>
      <c r="K181" s="34">
        <f t="shared" si="121"/>
        <v>198</v>
      </c>
      <c r="L181" s="34">
        <f t="shared" si="122"/>
        <v>1605</v>
      </c>
      <c r="M181" s="34">
        <f t="shared" si="123"/>
        <v>1537</v>
      </c>
      <c r="N181" s="34">
        <f t="shared" si="124"/>
        <v>3142</v>
      </c>
    </row>
    <row r="182" spans="2:14" ht="21" x14ac:dyDescent="0.2">
      <c r="B182" s="30" t="s">
        <v>29</v>
      </c>
      <c r="C182" s="34">
        <f t="shared" ref="C182:E182" si="137">C70+C154</f>
        <v>3253</v>
      </c>
      <c r="D182" s="34">
        <f t="shared" si="137"/>
        <v>3335</v>
      </c>
      <c r="E182" s="34">
        <f t="shared" si="137"/>
        <v>6588</v>
      </c>
      <c r="F182" s="34">
        <f t="shared" ref="F182:J182" si="138">F70+F154</f>
        <v>0</v>
      </c>
      <c r="G182" s="34">
        <f t="shared" si="138"/>
        <v>0</v>
      </c>
      <c r="H182" s="34">
        <f t="shared" si="138"/>
        <v>0</v>
      </c>
      <c r="I182" s="34">
        <f t="shared" si="138"/>
        <v>188</v>
      </c>
      <c r="J182" s="34">
        <f t="shared" si="138"/>
        <v>181</v>
      </c>
      <c r="K182" s="34">
        <f t="shared" si="121"/>
        <v>369</v>
      </c>
      <c r="L182" s="34">
        <f t="shared" si="122"/>
        <v>3441</v>
      </c>
      <c r="M182" s="34">
        <f t="shared" si="123"/>
        <v>3516</v>
      </c>
      <c r="N182" s="34">
        <f t="shared" si="124"/>
        <v>6957</v>
      </c>
    </row>
    <row r="183" spans="2:14" ht="21" x14ac:dyDescent="0.2">
      <c r="B183" s="30" t="s">
        <v>30</v>
      </c>
      <c r="C183" s="34">
        <f t="shared" ref="C183:E183" si="139">C71+C155</f>
        <v>3351</v>
      </c>
      <c r="D183" s="34">
        <f t="shared" si="139"/>
        <v>3462</v>
      </c>
      <c r="E183" s="34">
        <f t="shared" si="139"/>
        <v>6813</v>
      </c>
      <c r="F183" s="34">
        <f t="shared" ref="F183:J183" si="140">F71+F155</f>
        <v>0</v>
      </c>
      <c r="G183" s="34">
        <f t="shared" si="140"/>
        <v>0</v>
      </c>
      <c r="H183" s="34">
        <f t="shared" si="140"/>
        <v>0</v>
      </c>
      <c r="I183" s="34">
        <f t="shared" si="140"/>
        <v>167</v>
      </c>
      <c r="J183" s="34">
        <f t="shared" si="140"/>
        <v>154</v>
      </c>
      <c r="K183" s="34">
        <f t="shared" si="121"/>
        <v>321</v>
      </c>
      <c r="L183" s="34">
        <f t="shared" si="122"/>
        <v>3518</v>
      </c>
      <c r="M183" s="34">
        <f t="shared" si="123"/>
        <v>3616</v>
      </c>
      <c r="N183" s="34">
        <f t="shared" si="124"/>
        <v>7134</v>
      </c>
    </row>
    <row r="184" spans="2:14" ht="21" x14ac:dyDescent="0.2">
      <c r="B184" s="30" t="s">
        <v>31</v>
      </c>
      <c r="C184" s="34">
        <f t="shared" ref="C184:E184" si="141">C72+C156</f>
        <v>4225</v>
      </c>
      <c r="D184" s="34">
        <f t="shared" si="141"/>
        <v>4029</v>
      </c>
      <c r="E184" s="34">
        <f t="shared" si="141"/>
        <v>8254</v>
      </c>
      <c r="F184" s="34">
        <f t="shared" ref="F184:J184" si="142">F72+F156</f>
        <v>0</v>
      </c>
      <c r="G184" s="34">
        <f t="shared" si="142"/>
        <v>0</v>
      </c>
      <c r="H184" s="34">
        <f t="shared" si="142"/>
        <v>0</v>
      </c>
      <c r="I184" s="34">
        <f t="shared" si="142"/>
        <v>174</v>
      </c>
      <c r="J184" s="34">
        <f t="shared" si="142"/>
        <v>141</v>
      </c>
      <c r="K184" s="34">
        <f t="shared" si="121"/>
        <v>315</v>
      </c>
      <c r="L184" s="34">
        <f t="shared" si="122"/>
        <v>4399</v>
      </c>
      <c r="M184" s="34">
        <f t="shared" si="123"/>
        <v>4170</v>
      </c>
      <c r="N184" s="34">
        <f t="shared" si="124"/>
        <v>8569</v>
      </c>
    </row>
    <row r="185" spans="2:14" ht="21" x14ac:dyDescent="0.2">
      <c r="B185" s="30" t="s">
        <v>32</v>
      </c>
      <c r="C185" s="34">
        <f t="shared" ref="C185:E185" si="143">C73+C157</f>
        <v>5346</v>
      </c>
      <c r="D185" s="34">
        <f t="shared" si="143"/>
        <v>4826</v>
      </c>
      <c r="E185" s="34">
        <f t="shared" si="143"/>
        <v>10172</v>
      </c>
      <c r="F185" s="34">
        <f t="shared" ref="F185:J185" si="144">F73+F157</f>
        <v>0</v>
      </c>
      <c r="G185" s="34">
        <f t="shared" si="144"/>
        <v>0</v>
      </c>
      <c r="H185" s="34">
        <f t="shared" si="144"/>
        <v>0</v>
      </c>
      <c r="I185" s="34">
        <f t="shared" si="144"/>
        <v>157</v>
      </c>
      <c r="J185" s="34">
        <f t="shared" si="144"/>
        <v>130</v>
      </c>
      <c r="K185" s="34">
        <f t="shared" si="121"/>
        <v>287</v>
      </c>
      <c r="L185" s="34">
        <f t="shared" si="122"/>
        <v>5503</v>
      </c>
      <c r="M185" s="34">
        <f t="shared" si="123"/>
        <v>4956</v>
      </c>
      <c r="N185" s="34">
        <f t="shared" si="124"/>
        <v>10459</v>
      </c>
    </row>
    <row r="186" spans="2:14" ht="21" x14ac:dyDescent="0.2">
      <c r="B186" s="30" t="s">
        <v>33</v>
      </c>
      <c r="C186" s="34">
        <f t="shared" ref="C186:E186" si="145">C74+C158</f>
        <v>4474</v>
      </c>
      <c r="D186" s="34">
        <f t="shared" si="145"/>
        <v>4204</v>
      </c>
      <c r="E186" s="34">
        <f t="shared" si="145"/>
        <v>8678</v>
      </c>
      <c r="F186" s="34">
        <f t="shared" ref="F186:J186" si="146">F74+F158</f>
        <v>0</v>
      </c>
      <c r="G186" s="34">
        <f t="shared" si="146"/>
        <v>0</v>
      </c>
      <c r="H186" s="34">
        <f t="shared" si="146"/>
        <v>0</v>
      </c>
      <c r="I186" s="34">
        <f t="shared" si="146"/>
        <v>106</v>
      </c>
      <c r="J186" s="34">
        <f t="shared" si="146"/>
        <v>105</v>
      </c>
      <c r="K186" s="34">
        <f t="shared" si="121"/>
        <v>211</v>
      </c>
      <c r="L186" s="34">
        <f t="shared" si="122"/>
        <v>4580</v>
      </c>
      <c r="M186" s="34">
        <f t="shared" si="123"/>
        <v>4309</v>
      </c>
      <c r="N186" s="34">
        <f t="shared" si="124"/>
        <v>8889</v>
      </c>
    </row>
    <row r="187" spans="2:14" ht="21" x14ac:dyDescent="0.2">
      <c r="B187" s="30" t="s">
        <v>34</v>
      </c>
      <c r="C187" s="34">
        <f t="shared" ref="C187:E187" si="147">C75+C159</f>
        <v>3679</v>
      </c>
      <c r="D187" s="34">
        <f t="shared" si="147"/>
        <v>3392</v>
      </c>
      <c r="E187" s="34">
        <f t="shared" si="147"/>
        <v>7071</v>
      </c>
      <c r="F187" s="34">
        <f t="shared" ref="F187:J187" si="148">F75+F159</f>
        <v>0</v>
      </c>
      <c r="G187" s="34">
        <f t="shared" si="148"/>
        <v>0</v>
      </c>
      <c r="H187" s="34">
        <f t="shared" si="148"/>
        <v>0</v>
      </c>
      <c r="I187" s="34">
        <f t="shared" si="148"/>
        <v>91</v>
      </c>
      <c r="J187" s="34">
        <f t="shared" si="148"/>
        <v>84</v>
      </c>
      <c r="K187" s="34">
        <f t="shared" si="121"/>
        <v>175</v>
      </c>
      <c r="L187" s="34">
        <f t="shared" si="122"/>
        <v>3770</v>
      </c>
      <c r="M187" s="34">
        <f t="shared" si="123"/>
        <v>3476</v>
      </c>
      <c r="N187" s="34">
        <f t="shared" si="124"/>
        <v>7246</v>
      </c>
    </row>
    <row r="188" spans="2:14" ht="21" x14ac:dyDescent="0.2">
      <c r="B188" s="30" t="s">
        <v>35</v>
      </c>
      <c r="C188" s="34">
        <f t="shared" ref="C188:E188" si="149">C76+C160</f>
        <v>3359</v>
      </c>
      <c r="D188" s="34">
        <f t="shared" si="149"/>
        <v>3092</v>
      </c>
      <c r="E188" s="34">
        <f t="shared" si="149"/>
        <v>6451</v>
      </c>
      <c r="F188" s="34">
        <f t="shared" ref="F188:J188" si="150">F76+F160</f>
        <v>0</v>
      </c>
      <c r="G188" s="34">
        <f t="shared" si="150"/>
        <v>0</v>
      </c>
      <c r="H188" s="34">
        <f t="shared" si="150"/>
        <v>0</v>
      </c>
      <c r="I188" s="34">
        <f t="shared" si="150"/>
        <v>70</v>
      </c>
      <c r="J188" s="34">
        <f t="shared" si="150"/>
        <v>58</v>
      </c>
      <c r="K188" s="34">
        <f t="shared" si="121"/>
        <v>128</v>
      </c>
      <c r="L188" s="34">
        <f t="shared" si="122"/>
        <v>3429</v>
      </c>
      <c r="M188" s="34">
        <f t="shared" si="123"/>
        <v>3150</v>
      </c>
      <c r="N188" s="34">
        <f t="shared" si="124"/>
        <v>6579</v>
      </c>
    </row>
    <row r="189" spans="2:14" ht="21" x14ac:dyDescent="0.2">
      <c r="B189" s="30" t="s">
        <v>36</v>
      </c>
      <c r="C189" s="34">
        <f t="shared" ref="C189:E189" si="151">C77+C161</f>
        <v>2631</v>
      </c>
      <c r="D189" s="34">
        <f t="shared" si="151"/>
        <v>2582</v>
      </c>
      <c r="E189" s="34">
        <f t="shared" si="151"/>
        <v>5213</v>
      </c>
      <c r="F189" s="34">
        <f t="shared" ref="F189:J189" si="152">F77+F161</f>
        <v>0</v>
      </c>
      <c r="G189" s="34">
        <f t="shared" si="152"/>
        <v>0</v>
      </c>
      <c r="H189" s="34">
        <f t="shared" si="152"/>
        <v>0</v>
      </c>
      <c r="I189" s="34">
        <f t="shared" si="152"/>
        <v>39</v>
      </c>
      <c r="J189" s="34">
        <f t="shared" si="152"/>
        <v>42</v>
      </c>
      <c r="K189" s="34">
        <f t="shared" si="121"/>
        <v>81</v>
      </c>
      <c r="L189" s="34">
        <f t="shared" si="122"/>
        <v>2670</v>
      </c>
      <c r="M189" s="34">
        <f t="shared" si="123"/>
        <v>2624</v>
      </c>
      <c r="N189" s="34">
        <f t="shared" si="124"/>
        <v>5294</v>
      </c>
    </row>
    <row r="190" spans="2:14" ht="21" x14ac:dyDescent="0.2">
      <c r="B190" s="30" t="s">
        <v>37</v>
      </c>
      <c r="C190" s="34">
        <f t="shared" ref="C190:E190" si="153">C78+C162</f>
        <v>2072</v>
      </c>
      <c r="D190" s="34">
        <f t="shared" si="153"/>
        <v>2004</v>
      </c>
      <c r="E190" s="34">
        <f t="shared" si="153"/>
        <v>4076</v>
      </c>
      <c r="F190" s="34">
        <f t="shared" ref="F190:J190" si="154">F78+F162</f>
        <v>0</v>
      </c>
      <c r="G190" s="34">
        <f t="shared" si="154"/>
        <v>0</v>
      </c>
      <c r="H190" s="34">
        <f t="shared" si="154"/>
        <v>0</v>
      </c>
      <c r="I190" s="34">
        <f t="shared" si="154"/>
        <v>25</v>
      </c>
      <c r="J190" s="34">
        <f t="shared" si="154"/>
        <v>32</v>
      </c>
      <c r="K190" s="34">
        <f t="shared" si="121"/>
        <v>57</v>
      </c>
      <c r="L190" s="34">
        <f t="shared" si="122"/>
        <v>2097</v>
      </c>
      <c r="M190" s="34">
        <f t="shared" si="123"/>
        <v>2036</v>
      </c>
      <c r="N190" s="34">
        <f t="shared" si="124"/>
        <v>4133</v>
      </c>
    </row>
    <row r="191" spans="2:14" ht="21" x14ac:dyDescent="0.2">
      <c r="B191" s="30" t="s">
        <v>38</v>
      </c>
      <c r="C191" s="34">
        <f t="shared" ref="C191:E191" si="155">C79+C163</f>
        <v>1348</v>
      </c>
      <c r="D191" s="34">
        <f t="shared" si="155"/>
        <v>1402</v>
      </c>
      <c r="E191" s="34">
        <f t="shared" si="155"/>
        <v>2750</v>
      </c>
      <c r="F191" s="34">
        <f t="shared" ref="F191:J191" si="156">F79+F163</f>
        <v>0</v>
      </c>
      <c r="G191" s="34">
        <f t="shared" si="156"/>
        <v>0</v>
      </c>
      <c r="H191" s="34">
        <f t="shared" si="156"/>
        <v>0</v>
      </c>
      <c r="I191" s="34">
        <f t="shared" si="156"/>
        <v>17</v>
      </c>
      <c r="J191" s="34">
        <f t="shared" si="156"/>
        <v>17</v>
      </c>
      <c r="K191" s="34">
        <f t="shared" si="121"/>
        <v>34</v>
      </c>
      <c r="L191" s="34">
        <f t="shared" si="122"/>
        <v>1365</v>
      </c>
      <c r="M191" s="34">
        <f t="shared" si="123"/>
        <v>1419</v>
      </c>
      <c r="N191" s="34">
        <f t="shared" si="124"/>
        <v>2784</v>
      </c>
    </row>
    <row r="192" spans="2:14" ht="21" x14ac:dyDescent="0.2">
      <c r="B192" s="30" t="s">
        <v>39</v>
      </c>
      <c r="C192" s="34">
        <f t="shared" ref="C192:E192" si="157">C80+C164</f>
        <v>996</v>
      </c>
      <c r="D192" s="34">
        <f t="shared" si="157"/>
        <v>1053</v>
      </c>
      <c r="E192" s="34">
        <f t="shared" si="157"/>
        <v>2049</v>
      </c>
      <c r="F192" s="34">
        <f t="shared" ref="F192:J192" si="158">F80+F164</f>
        <v>0</v>
      </c>
      <c r="G192" s="34">
        <f t="shared" si="158"/>
        <v>0</v>
      </c>
      <c r="H192" s="34">
        <f t="shared" si="158"/>
        <v>0</v>
      </c>
      <c r="I192" s="34">
        <f t="shared" si="158"/>
        <v>12</v>
      </c>
      <c r="J192" s="34">
        <f t="shared" si="158"/>
        <v>12</v>
      </c>
      <c r="K192" s="34">
        <f t="shared" si="121"/>
        <v>24</v>
      </c>
      <c r="L192" s="34">
        <f t="shared" si="122"/>
        <v>1008</v>
      </c>
      <c r="M192" s="34">
        <f t="shared" si="123"/>
        <v>1065</v>
      </c>
      <c r="N192" s="34">
        <f t="shared" si="124"/>
        <v>2073</v>
      </c>
    </row>
    <row r="193" spans="2:14" ht="21" x14ac:dyDescent="0.2">
      <c r="B193" s="30" t="s">
        <v>40</v>
      </c>
      <c r="C193" s="34">
        <f t="shared" ref="C193:E193" si="159">C81+C165</f>
        <v>533</v>
      </c>
      <c r="D193" s="34">
        <f t="shared" si="159"/>
        <v>692</v>
      </c>
      <c r="E193" s="34">
        <f t="shared" si="159"/>
        <v>1225</v>
      </c>
      <c r="F193" s="34">
        <f t="shared" ref="F193:J193" si="160">F81+F165</f>
        <v>0</v>
      </c>
      <c r="G193" s="34">
        <f t="shared" si="160"/>
        <v>0</v>
      </c>
      <c r="H193" s="34">
        <f t="shared" si="160"/>
        <v>0</v>
      </c>
      <c r="I193" s="34">
        <f t="shared" si="160"/>
        <v>7</v>
      </c>
      <c r="J193" s="34">
        <f t="shared" si="160"/>
        <v>3</v>
      </c>
      <c r="K193" s="34">
        <f t="shared" si="121"/>
        <v>10</v>
      </c>
      <c r="L193" s="34">
        <f t="shared" si="122"/>
        <v>540</v>
      </c>
      <c r="M193" s="34">
        <f t="shared" si="123"/>
        <v>695</v>
      </c>
      <c r="N193" s="34">
        <f t="shared" si="124"/>
        <v>1235</v>
      </c>
    </row>
    <row r="194" spans="2:14" ht="21" x14ac:dyDescent="0.2">
      <c r="B194" s="30" t="s">
        <v>41</v>
      </c>
      <c r="C194" s="34">
        <f t="shared" ref="C194:E194" si="161">C82+C166</f>
        <v>401</v>
      </c>
      <c r="D194" s="34">
        <f t="shared" si="161"/>
        <v>480</v>
      </c>
      <c r="E194" s="34">
        <f t="shared" si="161"/>
        <v>881</v>
      </c>
      <c r="F194" s="34">
        <f t="shared" ref="F194:J194" si="162">F82+F166</f>
        <v>0</v>
      </c>
      <c r="G194" s="34">
        <f t="shared" si="162"/>
        <v>0</v>
      </c>
      <c r="H194" s="34">
        <f t="shared" si="162"/>
        <v>0</v>
      </c>
      <c r="I194" s="34">
        <f t="shared" si="162"/>
        <v>4</v>
      </c>
      <c r="J194" s="34">
        <f t="shared" si="162"/>
        <v>5</v>
      </c>
      <c r="K194" s="34">
        <f t="shared" si="121"/>
        <v>9</v>
      </c>
      <c r="L194" s="34">
        <f t="shared" si="122"/>
        <v>405</v>
      </c>
      <c r="M194" s="34">
        <f t="shared" si="123"/>
        <v>485</v>
      </c>
      <c r="N194" s="34">
        <f t="shared" si="124"/>
        <v>890</v>
      </c>
    </row>
    <row r="195" spans="2:14" ht="21.75" thickBot="1" x14ac:dyDescent="0.25">
      <c r="B195" s="195" t="s">
        <v>42</v>
      </c>
      <c r="C195" s="34">
        <f t="shared" ref="C195:E195" si="163">C83+C167</f>
        <v>484</v>
      </c>
      <c r="D195" s="34">
        <f t="shared" si="163"/>
        <v>538</v>
      </c>
      <c r="E195" s="34">
        <f t="shared" si="163"/>
        <v>1022</v>
      </c>
      <c r="F195" s="34">
        <f t="shared" ref="F195:J195" si="164">F83+F167</f>
        <v>0</v>
      </c>
      <c r="G195" s="34">
        <f t="shared" si="164"/>
        <v>0</v>
      </c>
      <c r="H195" s="34">
        <f t="shared" si="164"/>
        <v>0</v>
      </c>
      <c r="I195" s="34">
        <f t="shared" si="164"/>
        <v>7</v>
      </c>
      <c r="J195" s="34">
        <f t="shared" si="164"/>
        <v>2</v>
      </c>
      <c r="K195" s="34">
        <f t="shared" si="121"/>
        <v>9</v>
      </c>
      <c r="L195" s="34">
        <f t="shared" si="122"/>
        <v>491</v>
      </c>
      <c r="M195" s="34">
        <f t="shared" si="123"/>
        <v>540</v>
      </c>
      <c r="N195" s="34">
        <f t="shared" si="124"/>
        <v>1031</v>
      </c>
    </row>
    <row r="196" spans="2:14" ht="21.75" thickBot="1" x14ac:dyDescent="0.25">
      <c r="B196" s="16" t="s">
        <v>11</v>
      </c>
      <c r="C196" s="34">
        <f t="shared" ref="C196:E196" si="165">C84+C168</f>
        <v>53020</v>
      </c>
      <c r="D196" s="34">
        <f t="shared" si="165"/>
        <v>51341</v>
      </c>
      <c r="E196" s="34">
        <f t="shared" si="165"/>
        <v>104361</v>
      </c>
      <c r="F196" s="34">
        <f t="shared" ref="F196:J196" si="166">F84+F168</f>
        <v>0</v>
      </c>
      <c r="G196" s="34">
        <f t="shared" si="166"/>
        <v>0</v>
      </c>
      <c r="H196" s="34">
        <f t="shared" si="166"/>
        <v>0</v>
      </c>
      <c r="I196" s="34">
        <f t="shared" si="166"/>
        <v>1791</v>
      </c>
      <c r="J196" s="34">
        <f t="shared" si="166"/>
        <v>1658</v>
      </c>
      <c r="K196" s="34">
        <f t="shared" si="121"/>
        <v>3449</v>
      </c>
      <c r="L196" s="34">
        <f t="shared" si="122"/>
        <v>54811</v>
      </c>
      <c r="M196" s="34">
        <f t="shared" si="123"/>
        <v>52999</v>
      </c>
      <c r="N196" s="34">
        <f t="shared" si="124"/>
        <v>107810</v>
      </c>
    </row>
  </sheetData>
  <mergeCells count="84">
    <mergeCell ref="K172:K173"/>
    <mergeCell ref="L172:L173"/>
    <mergeCell ref="M172:M173"/>
    <mergeCell ref="N172:N173"/>
    <mergeCell ref="B172:B173"/>
    <mergeCell ref="C172:D172"/>
    <mergeCell ref="E172:E173"/>
    <mergeCell ref="F172:G172"/>
    <mergeCell ref="H172:H173"/>
    <mergeCell ref="I172:J172"/>
    <mergeCell ref="B171:N171"/>
    <mergeCell ref="B144:B145"/>
    <mergeCell ref="C144:D144"/>
    <mergeCell ref="E144:E145"/>
    <mergeCell ref="F144:G144"/>
    <mergeCell ref="H144:H145"/>
    <mergeCell ref="I144:J144"/>
    <mergeCell ref="K144:K145"/>
    <mergeCell ref="L144:L145"/>
    <mergeCell ref="M144:M145"/>
    <mergeCell ref="N144:N145"/>
    <mergeCell ref="B170:N170"/>
    <mergeCell ref="B143:N143"/>
    <mergeCell ref="B116:B117"/>
    <mergeCell ref="C116:D116"/>
    <mergeCell ref="E116:E117"/>
    <mergeCell ref="F116:G116"/>
    <mergeCell ref="H116:H117"/>
    <mergeCell ref="I116:J116"/>
    <mergeCell ref="K116:K117"/>
    <mergeCell ref="L116:L117"/>
    <mergeCell ref="M116:M117"/>
    <mergeCell ref="N116:N117"/>
    <mergeCell ref="B142:N142"/>
    <mergeCell ref="B115:N115"/>
    <mergeCell ref="B88:B89"/>
    <mergeCell ref="C88:D88"/>
    <mergeCell ref="E88:E89"/>
    <mergeCell ref="F88:G88"/>
    <mergeCell ref="H88:H89"/>
    <mergeCell ref="I88:J88"/>
    <mergeCell ref="K88:K89"/>
    <mergeCell ref="L88:L89"/>
    <mergeCell ref="M88:M89"/>
    <mergeCell ref="N88:N89"/>
    <mergeCell ref="B114:N114"/>
    <mergeCell ref="B87:N87"/>
    <mergeCell ref="B60:B61"/>
    <mergeCell ref="C60:D60"/>
    <mergeCell ref="E60:E61"/>
    <mergeCell ref="F60:G60"/>
    <mergeCell ref="H60:H61"/>
    <mergeCell ref="I60:J60"/>
    <mergeCell ref="K60:K61"/>
    <mergeCell ref="L60:L61"/>
    <mergeCell ref="M60:M61"/>
    <mergeCell ref="N60:N61"/>
    <mergeCell ref="B86:N86"/>
    <mergeCell ref="B59:N59"/>
    <mergeCell ref="M4:M5"/>
    <mergeCell ref="N4:N5"/>
    <mergeCell ref="B30:N30"/>
    <mergeCell ref="B31:N31"/>
    <mergeCell ref="B32:B33"/>
    <mergeCell ref="C32:D32"/>
    <mergeCell ref="E32:E33"/>
    <mergeCell ref="F32:G32"/>
    <mergeCell ref="H32:H33"/>
    <mergeCell ref="I32:J32"/>
    <mergeCell ref="K32:K33"/>
    <mergeCell ref="L32:L33"/>
    <mergeCell ref="M32:M33"/>
    <mergeCell ref="N32:N33"/>
    <mergeCell ref="B58:N58"/>
    <mergeCell ref="B2:N2"/>
    <mergeCell ref="B3:N3"/>
    <mergeCell ref="B4:B5"/>
    <mergeCell ref="C4:D4"/>
    <mergeCell ref="E4:E5"/>
    <mergeCell ref="F4:G4"/>
    <mergeCell ref="H4:H5"/>
    <mergeCell ref="I4:J4"/>
    <mergeCell ref="K4:K5"/>
    <mergeCell ref="L4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N31"/>
  <sheetViews>
    <sheetView rightToLeft="1" workbookViewId="0">
      <selection activeCell="C9" sqref="C9"/>
    </sheetView>
  </sheetViews>
  <sheetFormatPr defaultRowHeight="14.25" x14ac:dyDescent="0.2"/>
  <cols>
    <col min="1" max="1" width="9" style="75"/>
    <col min="2" max="2" width="15.875" style="75" customWidth="1"/>
    <col min="3" max="3" width="9.125" style="75" customWidth="1"/>
    <col min="4" max="8" width="9" style="75"/>
    <col min="9" max="11" width="9.125" style="75" customWidth="1"/>
    <col min="12" max="16384" width="9" style="75"/>
  </cols>
  <sheetData>
    <row r="2" spans="2:14" ht="15" thickBot="1" x14ac:dyDescent="0.25"/>
    <row r="3" spans="2:14" ht="21" x14ac:dyDescent="0.2">
      <c r="B3" s="306" t="s">
        <v>111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8"/>
    </row>
    <row r="4" spans="2:14" ht="21.75" thickBot="1" x14ac:dyDescent="0.25">
      <c r="B4" s="309" t="s">
        <v>56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1"/>
    </row>
    <row r="5" spans="2:14" ht="21" x14ac:dyDescent="0.2">
      <c r="B5" s="312" t="s">
        <v>17</v>
      </c>
      <c r="C5" s="306" t="s">
        <v>18</v>
      </c>
      <c r="D5" s="307"/>
      <c r="E5" s="314" t="s">
        <v>1</v>
      </c>
      <c r="F5" s="316" t="s">
        <v>19</v>
      </c>
      <c r="G5" s="307"/>
      <c r="H5" s="317" t="s">
        <v>3</v>
      </c>
      <c r="I5" s="312" t="s">
        <v>20</v>
      </c>
      <c r="J5" s="316"/>
      <c r="K5" s="314" t="s">
        <v>5</v>
      </c>
      <c r="L5" s="306" t="s">
        <v>6</v>
      </c>
      <c r="M5" s="307" t="s">
        <v>7</v>
      </c>
      <c r="N5" s="308" t="s">
        <v>8</v>
      </c>
    </row>
    <row r="6" spans="2:14" ht="21.75" thickBot="1" x14ac:dyDescent="0.25">
      <c r="B6" s="313"/>
      <c r="C6" s="205" t="s">
        <v>9</v>
      </c>
      <c r="D6" s="206" t="s">
        <v>10</v>
      </c>
      <c r="E6" s="315"/>
      <c r="F6" s="1" t="s">
        <v>9</v>
      </c>
      <c r="G6" s="206" t="s">
        <v>10</v>
      </c>
      <c r="H6" s="318"/>
      <c r="I6" s="205" t="s">
        <v>9</v>
      </c>
      <c r="J6" s="206" t="s">
        <v>10</v>
      </c>
      <c r="K6" s="315"/>
      <c r="L6" s="319"/>
      <c r="M6" s="320"/>
      <c r="N6" s="321"/>
    </row>
    <row r="7" spans="2:14" ht="21" x14ac:dyDescent="0.2">
      <c r="B7" s="40" t="s">
        <v>21</v>
      </c>
      <c r="C7" s="76">
        <f>'خانه بهداشت غیرضمیمه ایرانی'!Q7+'خانه بهداشت غیرضمیمه ایرانی'!AE7+'خانه بهداشت غیرضمیمه ایرانی'!AS7+'خانه بهداشت غیرضمیمه ایرانی'!BG7+'خانه بهداشت غیرضمیمه ایرانی'!BU7</f>
        <v>4</v>
      </c>
      <c r="D7" s="76">
        <f>'خانه بهداشت غیرضمیمه ایرانی'!R7+'خانه بهداشت غیرضمیمه ایرانی'!AF7+'خانه بهداشت غیرضمیمه ایرانی'!AT7+'خانه بهداشت غیرضمیمه ایرانی'!BH7+'خانه بهداشت غیرضمیمه ایرانی'!BV7</f>
        <v>4</v>
      </c>
      <c r="E7" s="77">
        <f>'خانه بهداشت غیرضمیمه ایرانی'!S7+'خانه بهداشت غیرضمیمه ایرانی'!AG7+'خانه بهداشت غیرضمیمه ایرانی'!AU7+'خانه بهداشت غیرضمیمه ایرانی'!BI7+'خانه بهداشت غیرضمیمه ایرانی'!BW7</f>
        <v>8</v>
      </c>
      <c r="F7" s="76">
        <f>'خانه بهداشت غیرضمیمه ایرانی'!BX7</f>
        <v>0</v>
      </c>
      <c r="G7" s="76">
        <f>'خانه بهداشت غیرضمیمه ایرانی'!BY7</f>
        <v>1</v>
      </c>
      <c r="H7" s="77">
        <f>'خانه بهداشت غیرضمیمه ایرانی'!BZ7</f>
        <v>1</v>
      </c>
      <c r="I7" s="76">
        <v>0</v>
      </c>
      <c r="J7" s="76">
        <v>0</v>
      </c>
      <c r="K7" s="77">
        <v>0</v>
      </c>
      <c r="L7" s="77">
        <f>C7+F7</f>
        <v>4</v>
      </c>
      <c r="M7" s="77">
        <f t="shared" ref="M7:N22" si="0">D7+G7</f>
        <v>5</v>
      </c>
      <c r="N7" s="77">
        <f t="shared" si="0"/>
        <v>9</v>
      </c>
    </row>
    <row r="8" spans="2:14" ht="21" x14ac:dyDescent="0.2">
      <c r="B8" s="30" t="s">
        <v>22</v>
      </c>
      <c r="C8" s="76">
        <f>'خانه بهداشت غیرضمیمه ایرانی'!Q8+'خانه بهداشت غیرضمیمه ایرانی'!AE8+'خانه بهداشت غیرضمیمه ایرانی'!AS8+'خانه بهداشت غیرضمیمه ایرانی'!BG8+'خانه بهداشت غیرضمیمه ایرانی'!BU8</f>
        <v>43</v>
      </c>
      <c r="D8" s="76">
        <f>'خانه بهداشت غیرضمیمه ایرانی'!R8+'خانه بهداشت غیرضمیمه ایرانی'!AF8+'خانه بهداشت غیرضمیمه ایرانی'!AT8+'خانه بهداشت غیرضمیمه ایرانی'!BH8+'خانه بهداشت غیرضمیمه ایرانی'!BV8</f>
        <v>36</v>
      </c>
      <c r="E8" s="77">
        <f>'خانه بهداشت غیرضمیمه ایرانی'!S8+'خانه بهداشت غیرضمیمه ایرانی'!AG8+'خانه بهداشت غیرضمیمه ایرانی'!AU8+'خانه بهداشت غیرضمیمه ایرانی'!BI8+'خانه بهداشت غیرضمیمه ایرانی'!BW8</f>
        <v>79</v>
      </c>
      <c r="F8" s="76">
        <f>'خانه بهداشت غیرضمیمه ایرانی'!BX8</f>
        <v>1</v>
      </c>
      <c r="G8" s="76">
        <f>'خانه بهداشت غیرضمیمه ایرانی'!BY8</f>
        <v>1</v>
      </c>
      <c r="H8" s="77">
        <f>'خانه بهداشت غیرضمیمه ایرانی'!BZ8</f>
        <v>2</v>
      </c>
      <c r="I8" s="76">
        <v>0</v>
      </c>
      <c r="J8" s="76">
        <v>0</v>
      </c>
      <c r="K8" s="77">
        <v>0</v>
      </c>
      <c r="L8" s="77">
        <f t="shared" ref="L8:L29" si="1">C8+F8</f>
        <v>44</v>
      </c>
      <c r="M8" s="77">
        <f t="shared" ref="M8:M28" si="2">D8+G8</f>
        <v>37</v>
      </c>
      <c r="N8" s="77">
        <f t="shared" si="0"/>
        <v>81</v>
      </c>
    </row>
    <row r="9" spans="2:14" ht="21" x14ac:dyDescent="0.2">
      <c r="B9" s="30" t="s">
        <v>23</v>
      </c>
      <c r="C9" s="76">
        <f>'خانه بهداشت غیرضمیمه ایرانی'!Q9+'خانه بهداشت غیرضمیمه ایرانی'!AE9+'خانه بهداشت غیرضمیمه ایرانی'!AS9+'خانه بهداشت غیرضمیمه ایرانی'!BG9+'خانه بهداشت غیرضمیمه ایرانی'!BU9</f>
        <v>235</v>
      </c>
      <c r="D9" s="76">
        <f>'خانه بهداشت غیرضمیمه ایرانی'!R9+'خانه بهداشت غیرضمیمه ایرانی'!AF9+'خانه بهداشت غیرضمیمه ایرانی'!AT9+'خانه بهداشت غیرضمیمه ایرانی'!BH9+'خانه بهداشت غیرضمیمه ایرانی'!BV9</f>
        <v>211</v>
      </c>
      <c r="E9" s="77">
        <f>'خانه بهداشت غیرضمیمه ایرانی'!S9+'خانه بهداشت غیرضمیمه ایرانی'!AG9+'خانه بهداشت غیرضمیمه ایرانی'!AU9+'خانه بهداشت غیرضمیمه ایرانی'!BI9+'خانه بهداشت غیرضمیمه ایرانی'!BW9</f>
        <v>446</v>
      </c>
      <c r="F9" s="76">
        <f>'خانه بهداشت غیرضمیمه ایرانی'!BX9</f>
        <v>4</v>
      </c>
      <c r="G9" s="76">
        <f>'خانه بهداشت غیرضمیمه ایرانی'!BY9</f>
        <v>9</v>
      </c>
      <c r="H9" s="77">
        <f>'خانه بهداشت غیرضمیمه ایرانی'!BZ9</f>
        <v>13</v>
      </c>
      <c r="I9" s="76">
        <v>0</v>
      </c>
      <c r="J9" s="76">
        <v>0</v>
      </c>
      <c r="K9" s="77">
        <v>0</v>
      </c>
      <c r="L9" s="77">
        <f t="shared" si="1"/>
        <v>239</v>
      </c>
      <c r="M9" s="77">
        <f t="shared" si="2"/>
        <v>220</v>
      </c>
      <c r="N9" s="77">
        <f t="shared" si="0"/>
        <v>459</v>
      </c>
    </row>
    <row r="10" spans="2:14" ht="21" x14ac:dyDescent="0.2">
      <c r="B10" s="30" t="s">
        <v>24</v>
      </c>
      <c r="C10" s="76">
        <f>'خانه بهداشت غیرضمیمه ایرانی'!Q10+'خانه بهداشت غیرضمیمه ایرانی'!AE10+'خانه بهداشت غیرضمیمه ایرانی'!AS10+'خانه بهداشت غیرضمیمه ایرانی'!BG10+'خانه بهداشت غیرضمیمه ایرانی'!BU10</f>
        <v>139</v>
      </c>
      <c r="D10" s="76">
        <f>'خانه بهداشت غیرضمیمه ایرانی'!R10+'خانه بهداشت غیرضمیمه ایرانی'!AF10+'خانه بهداشت غیرضمیمه ایرانی'!AT10+'خانه بهداشت غیرضمیمه ایرانی'!BH10+'خانه بهداشت غیرضمیمه ایرانی'!BV10</f>
        <v>148</v>
      </c>
      <c r="E10" s="77">
        <f>'خانه بهداشت غیرضمیمه ایرانی'!S10+'خانه بهداشت غیرضمیمه ایرانی'!AG10+'خانه بهداشت غیرضمیمه ایرانی'!AU10+'خانه بهداشت غیرضمیمه ایرانی'!BI10+'خانه بهداشت غیرضمیمه ایرانی'!BW10</f>
        <v>287</v>
      </c>
      <c r="F10" s="76">
        <f>'خانه بهداشت غیرضمیمه ایرانی'!BX10</f>
        <v>3</v>
      </c>
      <c r="G10" s="76">
        <f>'خانه بهداشت غیرضمیمه ایرانی'!BY10</f>
        <v>4</v>
      </c>
      <c r="H10" s="77">
        <f>'خانه بهداشت غیرضمیمه ایرانی'!BZ10</f>
        <v>7</v>
      </c>
      <c r="I10" s="76">
        <v>0</v>
      </c>
      <c r="J10" s="76">
        <v>0</v>
      </c>
      <c r="K10" s="77">
        <v>0</v>
      </c>
      <c r="L10" s="77">
        <f t="shared" si="1"/>
        <v>142</v>
      </c>
      <c r="M10" s="77">
        <f t="shared" si="2"/>
        <v>152</v>
      </c>
      <c r="N10" s="77">
        <f t="shared" si="0"/>
        <v>294</v>
      </c>
    </row>
    <row r="11" spans="2:14" ht="21" x14ac:dyDescent="0.2">
      <c r="B11" s="30" t="s">
        <v>25</v>
      </c>
      <c r="C11" s="76">
        <f>'خانه بهداشت غیرضمیمه ایرانی'!Q11+'خانه بهداشت غیرضمیمه ایرانی'!AE11+'خانه بهداشت غیرضمیمه ایرانی'!AS11+'خانه بهداشت غیرضمیمه ایرانی'!BG11+'خانه بهداشت غیرضمیمه ایرانی'!BU11</f>
        <v>226</v>
      </c>
      <c r="D11" s="76">
        <f>'خانه بهداشت غیرضمیمه ایرانی'!R11+'خانه بهداشت غیرضمیمه ایرانی'!AF11+'خانه بهداشت غیرضمیمه ایرانی'!AT11+'خانه بهداشت غیرضمیمه ایرانی'!BH11+'خانه بهداشت غیرضمیمه ایرانی'!BV11</f>
        <v>229</v>
      </c>
      <c r="E11" s="77">
        <f>'خانه بهداشت غیرضمیمه ایرانی'!S11+'خانه بهداشت غیرضمیمه ایرانی'!AG11+'خانه بهداشت غیرضمیمه ایرانی'!AU11+'خانه بهداشت غیرضمیمه ایرانی'!BI11+'خانه بهداشت غیرضمیمه ایرانی'!BW11</f>
        <v>455</v>
      </c>
      <c r="F11" s="76">
        <f>'خانه بهداشت غیرضمیمه ایرانی'!BX11</f>
        <v>6</v>
      </c>
      <c r="G11" s="76">
        <f>'خانه بهداشت غیرضمیمه ایرانی'!BY11</f>
        <v>8</v>
      </c>
      <c r="H11" s="77">
        <f>'خانه بهداشت غیرضمیمه ایرانی'!BZ11</f>
        <v>14</v>
      </c>
      <c r="I11" s="76">
        <v>0</v>
      </c>
      <c r="J11" s="76">
        <v>0</v>
      </c>
      <c r="K11" s="77">
        <v>0</v>
      </c>
      <c r="L11" s="77">
        <f t="shared" si="1"/>
        <v>232</v>
      </c>
      <c r="M11" s="77">
        <f t="shared" si="2"/>
        <v>237</v>
      </c>
      <c r="N11" s="77">
        <f t="shared" si="0"/>
        <v>469</v>
      </c>
    </row>
    <row r="12" spans="2:14" ht="21" x14ac:dyDescent="0.2">
      <c r="B12" s="30" t="s">
        <v>26</v>
      </c>
      <c r="C12" s="76">
        <f>'خانه بهداشت غیرضمیمه ایرانی'!Q12+'خانه بهداشت غیرضمیمه ایرانی'!AE12+'خانه بهداشت غیرضمیمه ایرانی'!AS12+'خانه بهداشت غیرضمیمه ایرانی'!BG12+'خانه بهداشت غیرضمیمه ایرانی'!BU12</f>
        <v>339</v>
      </c>
      <c r="D12" s="76">
        <f>'خانه بهداشت غیرضمیمه ایرانی'!R12+'خانه بهداشت غیرضمیمه ایرانی'!AF12+'خانه بهداشت غیرضمیمه ایرانی'!AT12+'خانه بهداشت غیرضمیمه ایرانی'!BH12+'خانه بهداشت غیرضمیمه ایرانی'!BV12</f>
        <v>293</v>
      </c>
      <c r="E12" s="77">
        <f>'خانه بهداشت غیرضمیمه ایرانی'!S12+'خانه بهداشت غیرضمیمه ایرانی'!AG12+'خانه بهداشت غیرضمیمه ایرانی'!AU12+'خانه بهداشت غیرضمیمه ایرانی'!BI12+'خانه بهداشت غیرضمیمه ایرانی'!BW12</f>
        <v>632</v>
      </c>
      <c r="F12" s="76">
        <f>'خانه بهداشت غیرضمیمه ایرانی'!BX12</f>
        <v>9</v>
      </c>
      <c r="G12" s="76">
        <f>'خانه بهداشت غیرضمیمه ایرانی'!BY12</f>
        <v>6</v>
      </c>
      <c r="H12" s="77">
        <f>'خانه بهداشت غیرضمیمه ایرانی'!BZ12</f>
        <v>15</v>
      </c>
      <c r="I12" s="76">
        <v>0</v>
      </c>
      <c r="J12" s="76">
        <v>0</v>
      </c>
      <c r="K12" s="77">
        <v>0</v>
      </c>
      <c r="L12" s="77">
        <f t="shared" si="1"/>
        <v>348</v>
      </c>
      <c r="M12" s="77">
        <f t="shared" si="2"/>
        <v>299</v>
      </c>
      <c r="N12" s="77">
        <f t="shared" si="0"/>
        <v>647</v>
      </c>
    </row>
    <row r="13" spans="2:14" ht="21" x14ac:dyDescent="0.2">
      <c r="B13" s="30" t="s">
        <v>27</v>
      </c>
      <c r="C13" s="76">
        <f>'خانه بهداشت غیرضمیمه ایرانی'!Q13+'خانه بهداشت غیرضمیمه ایرانی'!AE13+'خانه بهداشت غیرضمیمه ایرانی'!AS13+'خانه بهداشت غیرضمیمه ایرانی'!BG13+'خانه بهداشت غیرضمیمه ایرانی'!BU13</f>
        <v>201</v>
      </c>
      <c r="D13" s="76">
        <f>'خانه بهداشت غیرضمیمه ایرانی'!R13+'خانه بهداشت غیرضمیمه ایرانی'!AF13+'خانه بهداشت غیرضمیمه ایرانی'!AT13+'خانه بهداشت غیرضمیمه ایرانی'!BH13+'خانه بهداشت غیرضمیمه ایرانی'!BV13</f>
        <v>180</v>
      </c>
      <c r="E13" s="77">
        <f>'خانه بهداشت غیرضمیمه ایرانی'!S13+'خانه بهداشت غیرضمیمه ایرانی'!AG13+'خانه بهداشت غیرضمیمه ایرانی'!AU13+'خانه بهداشت غیرضمیمه ایرانی'!BI13+'خانه بهداشت غیرضمیمه ایرانی'!BW13</f>
        <v>381</v>
      </c>
      <c r="F13" s="76">
        <f>'خانه بهداشت غیرضمیمه ایرانی'!BX13</f>
        <v>5</v>
      </c>
      <c r="G13" s="76">
        <f>'خانه بهداشت غیرضمیمه ایرانی'!BY13</f>
        <v>6</v>
      </c>
      <c r="H13" s="77">
        <f>'خانه بهداشت غیرضمیمه ایرانی'!BZ13</f>
        <v>11</v>
      </c>
      <c r="I13" s="76">
        <v>0</v>
      </c>
      <c r="J13" s="76">
        <v>0</v>
      </c>
      <c r="K13" s="77">
        <v>0</v>
      </c>
      <c r="L13" s="77">
        <f t="shared" si="1"/>
        <v>206</v>
      </c>
      <c r="M13" s="77">
        <f t="shared" si="2"/>
        <v>186</v>
      </c>
      <c r="N13" s="77">
        <f t="shared" si="0"/>
        <v>392</v>
      </c>
    </row>
    <row r="14" spans="2:14" ht="21" x14ac:dyDescent="0.2">
      <c r="B14" s="30" t="s">
        <v>28</v>
      </c>
      <c r="C14" s="76">
        <f>'خانه بهداشت غیرضمیمه ایرانی'!Q14+'خانه بهداشت غیرضمیمه ایرانی'!AE14+'خانه بهداشت غیرضمیمه ایرانی'!AS14+'خانه بهداشت غیرضمیمه ایرانی'!BG14+'خانه بهداشت غیرضمیمه ایرانی'!BU14</f>
        <v>106</v>
      </c>
      <c r="D14" s="76">
        <f>'خانه بهداشت غیرضمیمه ایرانی'!R14+'خانه بهداشت غیرضمیمه ایرانی'!AF14+'خانه بهداشت غیرضمیمه ایرانی'!AT14+'خانه بهداشت غیرضمیمه ایرانی'!BH14+'خانه بهداشت غیرضمیمه ایرانی'!BV14</f>
        <v>88</v>
      </c>
      <c r="E14" s="77">
        <f>'خانه بهداشت غیرضمیمه ایرانی'!S14+'خانه بهداشت غیرضمیمه ایرانی'!AG14+'خانه بهداشت غیرضمیمه ایرانی'!AU14+'خانه بهداشت غیرضمیمه ایرانی'!BI14+'خانه بهداشت غیرضمیمه ایرانی'!BW14</f>
        <v>194</v>
      </c>
      <c r="F14" s="76">
        <f>'خانه بهداشت غیرضمیمه ایرانی'!BX14</f>
        <v>5</v>
      </c>
      <c r="G14" s="76">
        <f>'خانه بهداشت غیرضمیمه ایرانی'!BY14</f>
        <v>2</v>
      </c>
      <c r="H14" s="77">
        <f>'خانه بهداشت غیرضمیمه ایرانی'!BZ14</f>
        <v>7</v>
      </c>
      <c r="I14" s="76">
        <v>0</v>
      </c>
      <c r="J14" s="76">
        <v>0</v>
      </c>
      <c r="K14" s="77">
        <v>0</v>
      </c>
      <c r="L14" s="77">
        <f t="shared" si="1"/>
        <v>111</v>
      </c>
      <c r="M14" s="77">
        <f t="shared" si="2"/>
        <v>90</v>
      </c>
      <c r="N14" s="77">
        <f t="shared" si="0"/>
        <v>201</v>
      </c>
    </row>
    <row r="15" spans="2:14" ht="21" x14ac:dyDescent="0.2">
      <c r="B15" s="30" t="s">
        <v>29</v>
      </c>
      <c r="C15" s="76">
        <f>'خانه بهداشت غیرضمیمه ایرانی'!Q15+'خانه بهداشت غیرضمیمه ایرانی'!AE15+'خانه بهداشت غیرضمیمه ایرانی'!AS15+'خانه بهداشت غیرضمیمه ایرانی'!BG15+'خانه بهداشت غیرضمیمه ایرانی'!BU15</f>
        <v>271</v>
      </c>
      <c r="D15" s="76">
        <f>'خانه بهداشت غیرضمیمه ایرانی'!R15+'خانه بهداشت غیرضمیمه ایرانی'!AF15+'خانه بهداشت غیرضمیمه ایرانی'!AT15+'خانه بهداشت غیرضمیمه ایرانی'!BH15+'خانه بهداشت غیرضمیمه ایرانی'!BV15</f>
        <v>210</v>
      </c>
      <c r="E15" s="77">
        <f>'خانه بهداشت غیرضمیمه ایرانی'!S15+'خانه بهداشت غیرضمیمه ایرانی'!AG15+'خانه بهداشت غیرضمیمه ایرانی'!AU15+'خانه بهداشت غیرضمیمه ایرانی'!BI15+'خانه بهداشت غیرضمیمه ایرانی'!BW15</f>
        <v>481</v>
      </c>
      <c r="F15" s="76">
        <f>'خانه بهداشت غیرضمیمه ایرانی'!BX15</f>
        <v>5</v>
      </c>
      <c r="G15" s="76">
        <f>'خانه بهداشت غیرضمیمه ایرانی'!BY15</f>
        <v>7</v>
      </c>
      <c r="H15" s="77">
        <f>'خانه بهداشت غیرضمیمه ایرانی'!BZ15</f>
        <v>12</v>
      </c>
      <c r="I15" s="76">
        <v>0</v>
      </c>
      <c r="J15" s="76">
        <v>0</v>
      </c>
      <c r="K15" s="77">
        <v>0</v>
      </c>
      <c r="L15" s="77">
        <f t="shared" si="1"/>
        <v>276</v>
      </c>
      <c r="M15" s="77">
        <f t="shared" si="2"/>
        <v>217</v>
      </c>
      <c r="N15" s="77">
        <f t="shared" si="0"/>
        <v>493</v>
      </c>
    </row>
    <row r="16" spans="2:14" ht="21" x14ac:dyDescent="0.2">
      <c r="B16" s="30" t="s">
        <v>30</v>
      </c>
      <c r="C16" s="76">
        <f>'خانه بهداشت غیرضمیمه ایرانی'!Q16+'خانه بهداشت غیرضمیمه ایرانی'!AE16+'خانه بهداشت غیرضمیمه ایرانی'!AS16+'خانه بهداشت غیرضمیمه ایرانی'!BG16+'خانه بهداشت غیرضمیمه ایرانی'!BU16</f>
        <v>284</v>
      </c>
      <c r="D16" s="76">
        <f>'خانه بهداشت غیرضمیمه ایرانی'!R16+'خانه بهداشت غیرضمیمه ایرانی'!AF16+'خانه بهداشت غیرضمیمه ایرانی'!AT16+'خانه بهداشت غیرضمیمه ایرانی'!BH16+'خانه بهداشت غیرضمیمه ایرانی'!BV16</f>
        <v>272</v>
      </c>
      <c r="E16" s="77">
        <f>'خانه بهداشت غیرضمیمه ایرانی'!S16+'خانه بهداشت غیرضمیمه ایرانی'!AG16+'خانه بهداشت غیرضمیمه ایرانی'!AU16+'خانه بهداشت غیرضمیمه ایرانی'!BI16+'خانه بهداشت غیرضمیمه ایرانی'!BW16</f>
        <v>556</v>
      </c>
      <c r="F16" s="76">
        <f>'خانه بهداشت غیرضمیمه ایرانی'!BX16</f>
        <v>11</v>
      </c>
      <c r="G16" s="76">
        <f>'خانه بهداشت غیرضمیمه ایرانی'!BY16</f>
        <v>10</v>
      </c>
      <c r="H16" s="77">
        <f>'خانه بهداشت غیرضمیمه ایرانی'!BZ16</f>
        <v>21</v>
      </c>
      <c r="I16" s="76">
        <v>0</v>
      </c>
      <c r="J16" s="76">
        <v>0</v>
      </c>
      <c r="K16" s="77">
        <v>0</v>
      </c>
      <c r="L16" s="77">
        <f t="shared" si="1"/>
        <v>295</v>
      </c>
      <c r="M16" s="77">
        <f t="shared" si="2"/>
        <v>282</v>
      </c>
      <c r="N16" s="77">
        <f t="shared" si="0"/>
        <v>577</v>
      </c>
    </row>
    <row r="17" spans="2:14" ht="21" x14ac:dyDescent="0.2">
      <c r="B17" s="30" t="s">
        <v>31</v>
      </c>
      <c r="C17" s="76">
        <f>'خانه بهداشت غیرضمیمه ایرانی'!Q17+'خانه بهداشت غیرضمیمه ایرانی'!AE17+'خانه بهداشت غیرضمیمه ایرانی'!AS17+'خانه بهداشت غیرضمیمه ایرانی'!BG17+'خانه بهداشت غیرضمیمه ایرانی'!BU17</f>
        <v>375</v>
      </c>
      <c r="D17" s="76">
        <f>'خانه بهداشت غیرضمیمه ایرانی'!R17+'خانه بهداشت غیرضمیمه ایرانی'!AF17+'خانه بهداشت غیرضمیمه ایرانی'!AT17+'خانه بهداشت غیرضمیمه ایرانی'!BH17+'خانه بهداشت غیرضمیمه ایرانی'!BV17</f>
        <v>318</v>
      </c>
      <c r="E17" s="77">
        <f>'خانه بهداشت غیرضمیمه ایرانی'!S17+'خانه بهداشت غیرضمیمه ایرانی'!AG17+'خانه بهداشت غیرضمیمه ایرانی'!AU17+'خانه بهداشت غیرضمیمه ایرانی'!BI17+'خانه بهداشت غیرضمیمه ایرانی'!BW17</f>
        <v>693</v>
      </c>
      <c r="F17" s="76">
        <f>'خانه بهداشت غیرضمیمه ایرانی'!BX17</f>
        <v>19</v>
      </c>
      <c r="G17" s="76">
        <f>'خانه بهداشت غیرضمیمه ایرانی'!BY17</f>
        <v>9</v>
      </c>
      <c r="H17" s="77">
        <f>'خانه بهداشت غیرضمیمه ایرانی'!BZ17</f>
        <v>28</v>
      </c>
      <c r="I17" s="76">
        <v>0</v>
      </c>
      <c r="J17" s="76">
        <v>0</v>
      </c>
      <c r="K17" s="77">
        <v>0</v>
      </c>
      <c r="L17" s="77">
        <f t="shared" si="1"/>
        <v>394</v>
      </c>
      <c r="M17" s="77">
        <f t="shared" si="2"/>
        <v>327</v>
      </c>
      <c r="N17" s="77">
        <f t="shared" si="0"/>
        <v>721</v>
      </c>
    </row>
    <row r="18" spans="2:14" ht="21" x14ac:dyDescent="0.2">
      <c r="B18" s="30" t="s">
        <v>32</v>
      </c>
      <c r="C18" s="76">
        <f>'خانه بهداشت غیرضمیمه ایرانی'!Q18+'خانه بهداشت غیرضمیمه ایرانی'!AE18+'خانه بهداشت غیرضمیمه ایرانی'!AS18+'خانه بهداشت غیرضمیمه ایرانی'!BG18+'خانه بهداشت غیرضمیمه ایرانی'!BU18</f>
        <v>459</v>
      </c>
      <c r="D18" s="76">
        <f>'خانه بهداشت غیرضمیمه ایرانی'!R18+'خانه بهداشت غیرضمیمه ایرانی'!AF18+'خانه بهداشت غیرضمیمه ایرانی'!AT18+'خانه بهداشت غیرضمیمه ایرانی'!BH18+'خانه بهداشت غیرضمیمه ایرانی'!BV18</f>
        <v>432</v>
      </c>
      <c r="E18" s="77">
        <f>'خانه بهداشت غیرضمیمه ایرانی'!S18+'خانه بهداشت غیرضمیمه ایرانی'!AG18+'خانه بهداشت غیرضمیمه ایرانی'!AU18+'خانه بهداشت غیرضمیمه ایرانی'!BI18+'خانه بهداشت غیرضمیمه ایرانی'!BW18</f>
        <v>891</v>
      </c>
      <c r="F18" s="76">
        <f>'خانه بهداشت غیرضمیمه ایرانی'!BX18</f>
        <v>15</v>
      </c>
      <c r="G18" s="76">
        <f>'خانه بهداشت غیرضمیمه ایرانی'!BY18</f>
        <v>6</v>
      </c>
      <c r="H18" s="77">
        <f>'خانه بهداشت غیرضمیمه ایرانی'!BZ18</f>
        <v>21</v>
      </c>
      <c r="I18" s="76">
        <v>0</v>
      </c>
      <c r="J18" s="76">
        <v>0</v>
      </c>
      <c r="K18" s="77">
        <v>0</v>
      </c>
      <c r="L18" s="77">
        <f t="shared" si="1"/>
        <v>474</v>
      </c>
      <c r="M18" s="77">
        <f t="shared" si="2"/>
        <v>438</v>
      </c>
      <c r="N18" s="77">
        <f t="shared" si="0"/>
        <v>912</v>
      </c>
    </row>
    <row r="19" spans="2:14" ht="21" x14ac:dyDescent="0.2">
      <c r="B19" s="30" t="s">
        <v>33</v>
      </c>
      <c r="C19" s="76">
        <f>'خانه بهداشت غیرضمیمه ایرانی'!Q19+'خانه بهداشت غیرضمیمه ایرانی'!AE19+'خانه بهداشت غیرضمیمه ایرانی'!AS19+'خانه بهداشت غیرضمیمه ایرانی'!BG19+'خانه بهداشت غیرضمیمه ایرانی'!BU19</f>
        <v>360</v>
      </c>
      <c r="D19" s="76">
        <f>'خانه بهداشت غیرضمیمه ایرانی'!R19+'خانه بهداشت غیرضمیمه ایرانی'!AF19+'خانه بهداشت غیرضمیمه ایرانی'!AT19+'خانه بهداشت غیرضمیمه ایرانی'!BH19+'خانه بهداشت غیرضمیمه ایرانی'!BV19</f>
        <v>352</v>
      </c>
      <c r="E19" s="77">
        <f>'خانه بهداشت غیرضمیمه ایرانی'!S19+'خانه بهداشت غیرضمیمه ایرانی'!AG19+'خانه بهداشت غیرضمیمه ایرانی'!AU19+'خانه بهداشت غیرضمیمه ایرانی'!BI19+'خانه بهداشت غیرضمیمه ایرانی'!BW19</f>
        <v>712</v>
      </c>
      <c r="F19" s="76">
        <f>'خانه بهداشت غیرضمیمه ایرانی'!BX19</f>
        <v>8</v>
      </c>
      <c r="G19" s="76">
        <f>'خانه بهداشت غیرضمیمه ایرانی'!BY19</f>
        <v>16</v>
      </c>
      <c r="H19" s="77">
        <f>'خانه بهداشت غیرضمیمه ایرانی'!BZ19</f>
        <v>24</v>
      </c>
      <c r="I19" s="76">
        <v>0</v>
      </c>
      <c r="J19" s="76">
        <v>0</v>
      </c>
      <c r="K19" s="77">
        <v>0</v>
      </c>
      <c r="L19" s="77">
        <f t="shared" si="1"/>
        <v>368</v>
      </c>
      <c r="M19" s="77">
        <f t="shared" si="2"/>
        <v>368</v>
      </c>
      <c r="N19" s="77">
        <f t="shared" si="0"/>
        <v>736</v>
      </c>
    </row>
    <row r="20" spans="2:14" ht="21" x14ac:dyDescent="0.2">
      <c r="B20" s="30" t="s">
        <v>34</v>
      </c>
      <c r="C20" s="76">
        <f>'خانه بهداشت غیرضمیمه ایرانی'!Q20+'خانه بهداشت غیرضمیمه ایرانی'!AE20+'خانه بهداشت غیرضمیمه ایرانی'!AS20+'خانه بهداشت غیرضمیمه ایرانی'!BG20+'خانه بهداشت غیرضمیمه ایرانی'!BU20</f>
        <v>346</v>
      </c>
      <c r="D20" s="76">
        <f>'خانه بهداشت غیرضمیمه ایرانی'!R20+'خانه بهداشت غیرضمیمه ایرانی'!AF20+'خانه بهداشت غیرضمیمه ایرانی'!AT20+'خانه بهداشت غیرضمیمه ایرانی'!BH20+'خانه بهداشت غیرضمیمه ایرانی'!BV20</f>
        <v>309</v>
      </c>
      <c r="E20" s="77">
        <f>'خانه بهداشت غیرضمیمه ایرانی'!S20+'خانه بهداشت غیرضمیمه ایرانی'!AG20+'خانه بهداشت غیرضمیمه ایرانی'!AU20+'خانه بهداشت غیرضمیمه ایرانی'!BI20+'خانه بهداشت غیرضمیمه ایرانی'!BW20</f>
        <v>655</v>
      </c>
      <c r="F20" s="76">
        <f>'خانه بهداشت غیرضمیمه ایرانی'!BX20</f>
        <v>10</v>
      </c>
      <c r="G20" s="76">
        <f>'خانه بهداشت غیرضمیمه ایرانی'!BY20</f>
        <v>6</v>
      </c>
      <c r="H20" s="77">
        <f>'خانه بهداشت غیرضمیمه ایرانی'!BZ20</f>
        <v>16</v>
      </c>
      <c r="I20" s="76">
        <v>0</v>
      </c>
      <c r="J20" s="76">
        <v>0</v>
      </c>
      <c r="K20" s="77">
        <v>0</v>
      </c>
      <c r="L20" s="77">
        <f t="shared" si="1"/>
        <v>356</v>
      </c>
      <c r="M20" s="77">
        <f t="shared" si="2"/>
        <v>315</v>
      </c>
      <c r="N20" s="77">
        <f t="shared" si="0"/>
        <v>671</v>
      </c>
    </row>
    <row r="21" spans="2:14" ht="21" x14ac:dyDescent="0.2">
      <c r="B21" s="30" t="s">
        <v>35</v>
      </c>
      <c r="C21" s="76">
        <f>'خانه بهداشت غیرضمیمه ایرانی'!Q21+'خانه بهداشت غیرضمیمه ایرانی'!AE21+'خانه بهداشت غیرضمیمه ایرانی'!AS21+'خانه بهداشت غیرضمیمه ایرانی'!BG21+'خانه بهداشت غیرضمیمه ایرانی'!BU21</f>
        <v>321</v>
      </c>
      <c r="D21" s="76">
        <f>'خانه بهداشت غیرضمیمه ایرانی'!R21+'خانه بهداشت غیرضمیمه ایرانی'!AF21+'خانه بهداشت غیرضمیمه ایرانی'!AT21+'خانه بهداشت غیرضمیمه ایرانی'!BH21+'خانه بهداشت غیرضمیمه ایرانی'!BV21</f>
        <v>290</v>
      </c>
      <c r="E21" s="77">
        <f>'خانه بهداشت غیرضمیمه ایرانی'!S21+'خانه بهداشت غیرضمیمه ایرانی'!AG21+'خانه بهداشت غیرضمیمه ایرانی'!AU21+'خانه بهداشت غیرضمیمه ایرانی'!BI21+'خانه بهداشت غیرضمیمه ایرانی'!BW21</f>
        <v>611</v>
      </c>
      <c r="F21" s="76">
        <f>'خانه بهداشت غیرضمیمه ایرانی'!BX21</f>
        <v>6</v>
      </c>
      <c r="G21" s="76">
        <f>'خانه بهداشت غیرضمیمه ایرانی'!BY21</f>
        <v>7</v>
      </c>
      <c r="H21" s="77">
        <f>'خانه بهداشت غیرضمیمه ایرانی'!BZ21</f>
        <v>13</v>
      </c>
      <c r="I21" s="76">
        <v>0</v>
      </c>
      <c r="J21" s="76">
        <v>0</v>
      </c>
      <c r="K21" s="77">
        <v>0</v>
      </c>
      <c r="L21" s="77">
        <f t="shared" si="1"/>
        <v>327</v>
      </c>
      <c r="M21" s="77">
        <f t="shared" si="2"/>
        <v>297</v>
      </c>
      <c r="N21" s="77">
        <f t="shared" si="0"/>
        <v>624</v>
      </c>
    </row>
    <row r="22" spans="2:14" ht="21" x14ac:dyDescent="0.2">
      <c r="B22" s="30" t="s">
        <v>36</v>
      </c>
      <c r="C22" s="76">
        <f>'خانه بهداشت غیرضمیمه ایرانی'!Q22+'خانه بهداشت غیرضمیمه ایرانی'!AE22+'خانه بهداشت غیرضمیمه ایرانی'!AS22+'خانه بهداشت غیرضمیمه ایرانی'!BG22+'خانه بهداشت غیرضمیمه ایرانی'!BU22</f>
        <v>249</v>
      </c>
      <c r="D22" s="76">
        <f>'خانه بهداشت غیرضمیمه ایرانی'!R22+'خانه بهداشت غیرضمیمه ایرانی'!AF22+'خانه بهداشت غیرضمیمه ایرانی'!AT22+'خانه بهداشت غیرضمیمه ایرانی'!BH22+'خانه بهداشت غیرضمیمه ایرانی'!BV22</f>
        <v>238</v>
      </c>
      <c r="E22" s="77">
        <f>'خانه بهداشت غیرضمیمه ایرانی'!S22+'خانه بهداشت غیرضمیمه ایرانی'!AG22+'خانه بهداشت غیرضمیمه ایرانی'!AU22+'خانه بهداشت غیرضمیمه ایرانی'!BI22+'خانه بهداشت غیرضمیمه ایرانی'!BW22</f>
        <v>487</v>
      </c>
      <c r="F22" s="76">
        <f>'خانه بهداشت غیرضمیمه ایرانی'!BX22</f>
        <v>7</v>
      </c>
      <c r="G22" s="76">
        <f>'خانه بهداشت غیرضمیمه ایرانی'!BY22</f>
        <v>9</v>
      </c>
      <c r="H22" s="77">
        <f>'خانه بهداشت غیرضمیمه ایرانی'!BZ22</f>
        <v>16</v>
      </c>
      <c r="I22" s="76">
        <v>0</v>
      </c>
      <c r="J22" s="76">
        <v>0</v>
      </c>
      <c r="K22" s="77">
        <v>0</v>
      </c>
      <c r="L22" s="77">
        <f t="shared" si="1"/>
        <v>256</v>
      </c>
      <c r="M22" s="77">
        <f t="shared" si="2"/>
        <v>247</v>
      </c>
      <c r="N22" s="77">
        <f t="shared" si="0"/>
        <v>503</v>
      </c>
    </row>
    <row r="23" spans="2:14" ht="21" x14ac:dyDescent="0.2">
      <c r="B23" s="30" t="s">
        <v>37</v>
      </c>
      <c r="C23" s="76">
        <f>'خانه بهداشت غیرضمیمه ایرانی'!Q23+'خانه بهداشت غیرضمیمه ایرانی'!AE23+'خانه بهداشت غیرضمیمه ایرانی'!AS23+'خانه بهداشت غیرضمیمه ایرانی'!BG23+'خانه بهداشت غیرضمیمه ایرانی'!BU23</f>
        <v>182</v>
      </c>
      <c r="D23" s="76">
        <f>'خانه بهداشت غیرضمیمه ایرانی'!R23+'خانه بهداشت غیرضمیمه ایرانی'!AF23+'خانه بهداشت غیرضمیمه ایرانی'!AT23+'خانه بهداشت غیرضمیمه ایرانی'!BH23+'خانه بهداشت غیرضمیمه ایرانی'!BV23</f>
        <v>180</v>
      </c>
      <c r="E23" s="77">
        <f>'خانه بهداشت غیرضمیمه ایرانی'!S23+'خانه بهداشت غیرضمیمه ایرانی'!AG23+'خانه بهداشت غیرضمیمه ایرانی'!AU23+'خانه بهداشت غیرضمیمه ایرانی'!BI23+'خانه بهداشت غیرضمیمه ایرانی'!BW23</f>
        <v>362</v>
      </c>
      <c r="F23" s="76">
        <f>'خانه بهداشت غیرضمیمه ایرانی'!BX23</f>
        <v>8</v>
      </c>
      <c r="G23" s="76">
        <f>'خانه بهداشت غیرضمیمه ایرانی'!BY23</f>
        <v>9</v>
      </c>
      <c r="H23" s="77">
        <f>'خانه بهداشت غیرضمیمه ایرانی'!BZ23</f>
        <v>17</v>
      </c>
      <c r="I23" s="76">
        <v>0</v>
      </c>
      <c r="J23" s="76">
        <v>0</v>
      </c>
      <c r="K23" s="77">
        <v>0</v>
      </c>
      <c r="L23" s="77">
        <f t="shared" si="1"/>
        <v>190</v>
      </c>
      <c r="M23" s="77">
        <f t="shared" si="2"/>
        <v>189</v>
      </c>
      <c r="N23" s="77">
        <f t="shared" ref="N23:N29" si="3">E23+H23</f>
        <v>379</v>
      </c>
    </row>
    <row r="24" spans="2:14" ht="21" x14ac:dyDescent="0.2">
      <c r="B24" s="30" t="s">
        <v>38</v>
      </c>
      <c r="C24" s="76">
        <f>'خانه بهداشت غیرضمیمه ایرانی'!Q24+'خانه بهداشت غیرضمیمه ایرانی'!AE24+'خانه بهداشت غیرضمیمه ایرانی'!AS24+'خانه بهداشت غیرضمیمه ایرانی'!BG24+'خانه بهداشت غیرضمیمه ایرانی'!BU24</f>
        <v>122</v>
      </c>
      <c r="D24" s="76">
        <f>'خانه بهداشت غیرضمیمه ایرانی'!R24+'خانه بهداشت غیرضمیمه ایرانی'!AF24+'خانه بهداشت غیرضمیمه ایرانی'!AT24+'خانه بهداشت غیرضمیمه ایرانی'!BH24+'خانه بهداشت غیرضمیمه ایرانی'!BV24</f>
        <v>121</v>
      </c>
      <c r="E24" s="77">
        <f>'خانه بهداشت غیرضمیمه ایرانی'!S24+'خانه بهداشت غیرضمیمه ایرانی'!AG24+'خانه بهداشت غیرضمیمه ایرانی'!AU24+'خانه بهداشت غیرضمیمه ایرانی'!BI24+'خانه بهداشت غیرضمیمه ایرانی'!BW24</f>
        <v>243</v>
      </c>
      <c r="F24" s="76">
        <f>'خانه بهداشت غیرضمیمه ایرانی'!BX24</f>
        <v>4</v>
      </c>
      <c r="G24" s="76">
        <f>'خانه بهداشت غیرضمیمه ایرانی'!BY24</f>
        <v>4</v>
      </c>
      <c r="H24" s="77">
        <f>'خانه بهداشت غیرضمیمه ایرانی'!BZ24</f>
        <v>8</v>
      </c>
      <c r="I24" s="76">
        <v>0</v>
      </c>
      <c r="J24" s="76">
        <v>0</v>
      </c>
      <c r="K24" s="77">
        <v>0</v>
      </c>
      <c r="L24" s="77">
        <f t="shared" si="1"/>
        <v>126</v>
      </c>
      <c r="M24" s="77">
        <f t="shared" si="2"/>
        <v>125</v>
      </c>
      <c r="N24" s="77">
        <f t="shared" si="3"/>
        <v>251</v>
      </c>
    </row>
    <row r="25" spans="2:14" ht="21" x14ac:dyDescent="0.2">
      <c r="B25" s="30" t="s">
        <v>39</v>
      </c>
      <c r="C25" s="76">
        <f>'خانه بهداشت غیرضمیمه ایرانی'!Q25+'خانه بهداشت غیرضمیمه ایرانی'!AE25+'خانه بهداشت غیرضمیمه ایرانی'!AS25+'خانه بهداشت غیرضمیمه ایرانی'!BG25+'خانه بهداشت غیرضمیمه ایرانی'!BU25</f>
        <v>75</v>
      </c>
      <c r="D25" s="76">
        <f>'خانه بهداشت غیرضمیمه ایرانی'!R25+'خانه بهداشت غیرضمیمه ایرانی'!AF25+'خانه بهداشت غیرضمیمه ایرانی'!AT25+'خانه بهداشت غیرضمیمه ایرانی'!BH25+'خانه بهداشت غیرضمیمه ایرانی'!BV25</f>
        <v>103</v>
      </c>
      <c r="E25" s="77">
        <f>'خانه بهداشت غیرضمیمه ایرانی'!S25+'خانه بهداشت غیرضمیمه ایرانی'!AG25+'خانه بهداشت غیرضمیمه ایرانی'!AU25+'خانه بهداشت غیرضمیمه ایرانی'!BI25+'خانه بهداشت غیرضمیمه ایرانی'!BW25</f>
        <v>178</v>
      </c>
      <c r="F25" s="76">
        <f>'خانه بهداشت غیرضمیمه ایرانی'!BX25</f>
        <v>5</v>
      </c>
      <c r="G25" s="76">
        <f>'خانه بهداشت غیرضمیمه ایرانی'!BY25</f>
        <v>2</v>
      </c>
      <c r="H25" s="77">
        <f>'خانه بهداشت غیرضمیمه ایرانی'!BZ25</f>
        <v>7</v>
      </c>
      <c r="I25" s="76">
        <v>0</v>
      </c>
      <c r="J25" s="76">
        <v>0</v>
      </c>
      <c r="K25" s="77">
        <v>0</v>
      </c>
      <c r="L25" s="77">
        <f t="shared" si="1"/>
        <v>80</v>
      </c>
      <c r="M25" s="77">
        <f t="shared" si="2"/>
        <v>105</v>
      </c>
      <c r="N25" s="77">
        <f t="shared" si="3"/>
        <v>185</v>
      </c>
    </row>
    <row r="26" spans="2:14" ht="21" x14ac:dyDescent="0.2">
      <c r="B26" s="30" t="s">
        <v>40</v>
      </c>
      <c r="C26" s="76">
        <f>'خانه بهداشت غیرضمیمه ایرانی'!Q26+'خانه بهداشت غیرضمیمه ایرانی'!AE26+'خانه بهداشت غیرضمیمه ایرانی'!AS26+'خانه بهداشت غیرضمیمه ایرانی'!BG26+'خانه بهداشت غیرضمیمه ایرانی'!BU26</f>
        <v>41</v>
      </c>
      <c r="D26" s="76">
        <f>'خانه بهداشت غیرضمیمه ایرانی'!R26+'خانه بهداشت غیرضمیمه ایرانی'!AF26+'خانه بهداشت غیرضمیمه ایرانی'!AT26+'خانه بهداشت غیرضمیمه ایرانی'!BH26+'خانه بهداشت غیرضمیمه ایرانی'!BV26</f>
        <v>64</v>
      </c>
      <c r="E26" s="77">
        <f>'خانه بهداشت غیرضمیمه ایرانی'!S26+'خانه بهداشت غیرضمیمه ایرانی'!AG26+'خانه بهداشت غیرضمیمه ایرانی'!AU26+'خانه بهداشت غیرضمیمه ایرانی'!BI26+'خانه بهداشت غیرضمیمه ایرانی'!BW26</f>
        <v>105</v>
      </c>
      <c r="F26" s="76">
        <f>'خانه بهداشت غیرضمیمه ایرانی'!BX26</f>
        <v>2</v>
      </c>
      <c r="G26" s="76">
        <f>'خانه بهداشت غیرضمیمه ایرانی'!BY26</f>
        <v>2</v>
      </c>
      <c r="H26" s="77">
        <f>'خانه بهداشت غیرضمیمه ایرانی'!BZ26</f>
        <v>4</v>
      </c>
      <c r="I26" s="76">
        <v>0</v>
      </c>
      <c r="J26" s="76">
        <v>0</v>
      </c>
      <c r="K26" s="77">
        <v>0</v>
      </c>
      <c r="L26" s="77">
        <f t="shared" si="1"/>
        <v>43</v>
      </c>
      <c r="M26" s="77">
        <f t="shared" si="2"/>
        <v>66</v>
      </c>
      <c r="N26" s="77">
        <f t="shared" si="3"/>
        <v>109</v>
      </c>
    </row>
    <row r="27" spans="2:14" ht="21" x14ac:dyDescent="0.2">
      <c r="B27" s="30" t="s">
        <v>41</v>
      </c>
      <c r="C27" s="76">
        <f>'خانه بهداشت غیرضمیمه ایرانی'!Q27+'خانه بهداشت غیرضمیمه ایرانی'!AE27+'خانه بهداشت غیرضمیمه ایرانی'!AS27+'خانه بهداشت غیرضمیمه ایرانی'!BG27+'خانه بهداشت غیرضمیمه ایرانی'!BU27</f>
        <v>49</v>
      </c>
      <c r="D27" s="76">
        <f>'خانه بهداشت غیرضمیمه ایرانی'!R27+'خانه بهداشت غیرضمیمه ایرانی'!AF27+'خانه بهداشت غیرضمیمه ایرانی'!AT27+'خانه بهداشت غیرضمیمه ایرانی'!BH27+'خانه بهداشت غیرضمیمه ایرانی'!BV27</f>
        <v>41</v>
      </c>
      <c r="E27" s="77">
        <f>'خانه بهداشت غیرضمیمه ایرانی'!S27+'خانه بهداشت غیرضمیمه ایرانی'!AG27+'خانه بهداشت غیرضمیمه ایرانی'!AU27+'خانه بهداشت غیرضمیمه ایرانی'!BI27+'خانه بهداشت غیرضمیمه ایرانی'!BW27</f>
        <v>90</v>
      </c>
      <c r="F27" s="76">
        <f>'خانه بهداشت غیرضمیمه ایرانی'!BX27</f>
        <v>0</v>
      </c>
      <c r="G27" s="76">
        <f>'خانه بهداشت غیرضمیمه ایرانی'!BY27</f>
        <v>1</v>
      </c>
      <c r="H27" s="77">
        <f>'خانه بهداشت غیرضمیمه ایرانی'!BZ27</f>
        <v>1</v>
      </c>
      <c r="I27" s="76">
        <v>0</v>
      </c>
      <c r="J27" s="76">
        <v>0</v>
      </c>
      <c r="K27" s="77">
        <v>0</v>
      </c>
      <c r="L27" s="77">
        <f t="shared" si="1"/>
        <v>49</v>
      </c>
      <c r="M27" s="77">
        <f t="shared" si="2"/>
        <v>42</v>
      </c>
      <c r="N27" s="77">
        <f t="shared" si="3"/>
        <v>91</v>
      </c>
    </row>
    <row r="28" spans="2:14" ht="21.75" thickBot="1" x14ac:dyDescent="0.25">
      <c r="B28" s="212" t="s">
        <v>42</v>
      </c>
      <c r="C28" s="76">
        <f>'خانه بهداشت غیرضمیمه ایرانی'!Q28+'خانه بهداشت غیرضمیمه ایرانی'!AE28+'خانه بهداشت غیرضمیمه ایرانی'!AS28+'خانه بهداشت غیرضمیمه ایرانی'!BG28+'خانه بهداشت غیرضمیمه ایرانی'!BU28</f>
        <v>66</v>
      </c>
      <c r="D28" s="76">
        <f>'خانه بهداشت غیرضمیمه ایرانی'!R28+'خانه بهداشت غیرضمیمه ایرانی'!AF28+'خانه بهداشت غیرضمیمه ایرانی'!AT28+'خانه بهداشت غیرضمیمه ایرانی'!BH28+'خانه بهداشت غیرضمیمه ایرانی'!BV28</f>
        <v>75</v>
      </c>
      <c r="E28" s="77">
        <f>'خانه بهداشت غیرضمیمه ایرانی'!S28+'خانه بهداشت غیرضمیمه ایرانی'!AG28+'خانه بهداشت غیرضمیمه ایرانی'!AU28+'خانه بهداشت غیرضمیمه ایرانی'!BI28+'خانه بهداشت غیرضمیمه ایرانی'!BW28</f>
        <v>141</v>
      </c>
      <c r="F28" s="76">
        <f>'خانه بهداشت غیرضمیمه ایرانی'!BX28</f>
        <v>3</v>
      </c>
      <c r="G28" s="76">
        <f>'خانه بهداشت غیرضمیمه ایرانی'!BY28</f>
        <v>3</v>
      </c>
      <c r="H28" s="77">
        <f>'خانه بهداشت غیرضمیمه ایرانی'!BZ28</f>
        <v>6</v>
      </c>
      <c r="I28" s="76">
        <v>0</v>
      </c>
      <c r="J28" s="76">
        <v>0</v>
      </c>
      <c r="K28" s="77">
        <v>0</v>
      </c>
      <c r="L28" s="77">
        <f t="shared" si="1"/>
        <v>69</v>
      </c>
      <c r="M28" s="77">
        <f t="shared" si="2"/>
        <v>78</v>
      </c>
      <c r="N28" s="77">
        <f t="shared" si="3"/>
        <v>147</v>
      </c>
    </row>
    <row r="29" spans="2:14" ht="21.75" thickBot="1" x14ac:dyDescent="0.25">
      <c r="B29" s="16" t="s">
        <v>11</v>
      </c>
      <c r="C29" s="77">
        <f>'خانه بهداشت غیرضمیمه ایرانی'!Q29+'خانه بهداشت غیرضمیمه ایرانی'!AE29+'خانه بهداشت غیرضمیمه ایرانی'!AS29+'خانه بهداشت غیرضمیمه ایرانی'!BG29+'خانه بهداشت غیرضمیمه ایرانی'!BU29</f>
        <v>4493</v>
      </c>
      <c r="D29" s="77">
        <f>'خانه بهداشت غیرضمیمه ایرانی'!R29+'خانه بهداشت غیرضمیمه ایرانی'!AF29+'خانه بهداشت غیرضمیمه ایرانی'!AT29+'خانه بهداشت غیرضمیمه ایرانی'!BH29+'خانه بهداشت غیرضمیمه ایرانی'!BV29</f>
        <v>4194</v>
      </c>
      <c r="E29" s="77">
        <f>'خانه بهداشت غیرضمیمه ایرانی'!S29+'خانه بهداشت غیرضمیمه ایرانی'!AG29+'خانه بهداشت غیرضمیمه ایرانی'!AU29+'خانه بهداشت غیرضمیمه ایرانی'!BI29+'خانه بهداشت غیرضمیمه ایرانی'!BW29</f>
        <v>8687</v>
      </c>
      <c r="F29" s="77">
        <f>'خانه بهداشت غیرضمیمه ایرانی'!BX29</f>
        <v>136</v>
      </c>
      <c r="G29" s="77">
        <f>'خانه بهداشت غیرضمیمه ایرانی'!BY29</f>
        <v>128</v>
      </c>
      <c r="H29" s="77">
        <f>'خانه بهداشت غیرضمیمه ایرانی'!BZ29</f>
        <v>264</v>
      </c>
      <c r="I29" s="77">
        <v>0</v>
      </c>
      <c r="J29" s="77">
        <v>0</v>
      </c>
      <c r="K29" s="77">
        <v>0</v>
      </c>
      <c r="L29" s="77">
        <f t="shared" si="1"/>
        <v>4629</v>
      </c>
      <c r="M29" s="77">
        <f>D29+G29</f>
        <v>4322</v>
      </c>
      <c r="N29" s="77">
        <f t="shared" si="3"/>
        <v>8951</v>
      </c>
    </row>
    <row r="31" spans="2:14" x14ac:dyDescent="0.2">
      <c r="D31" s="78"/>
    </row>
  </sheetData>
  <mergeCells count="12">
    <mergeCell ref="M5:M6"/>
    <mergeCell ref="N5:N6"/>
    <mergeCell ref="B3:N3"/>
    <mergeCell ref="B4:N4"/>
    <mergeCell ref="B5:B6"/>
    <mergeCell ref="C5:D5"/>
    <mergeCell ref="E5:E6"/>
    <mergeCell ref="F5:G5"/>
    <mergeCell ref="H5:H6"/>
    <mergeCell ref="I5:J5"/>
    <mergeCell ref="K5:K6"/>
    <mergeCell ref="L5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EJ33"/>
  <sheetViews>
    <sheetView rightToLeft="1" topLeftCell="A7" workbookViewId="0">
      <selection activeCell="A17" sqref="A17"/>
    </sheetView>
  </sheetViews>
  <sheetFormatPr defaultRowHeight="14.25" x14ac:dyDescent="0.2"/>
  <cols>
    <col min="1" max="1" width="9" style="75"/>
    <col min="2" max="2" width="17.75" style="75" customWidth="1"/>
    <col min="3" max="3" width="9.125" style="75" customWidth="1"/>
    <col min="4" max="8" width="9" style="75"/>
    <col min="9" max="11" width="9.125" style="75" customWidth="1"/>
    <col min="12" max="15" width="9" style="75"/>
    <col min="16" max="16" width="12.875" style="75" customWidth="1"/>
    <col min="17" max="29" width="9" style="75"/>
    <col min="30" max="30" width="11.375" style="75" customWidth="1"/>
    <col min="31" max="43" width="9" style="75"/>
    <col min="44" max="44" width="13.625" style="75" customWidth="1"/>
    <col min="45" max="57" width="9" style="75"/>
    <col min="58" max="58" width="12" style="75" customWidth="1"/>
    <col min="59" max="71" width="9" style="75"/>
    <col min="72" max="72" width="11.5" style="75" customWidth="1"/>
    <col min="73" max="85" width="9" style="75"/>
    <col min="86" max="86" width="12.125" style="75" customWidth="1"/>
    <col min="87" max="99" width="9" style="75"/>
    <col min="100" max="100" width="12.75" style="75" customWidth="1"/>
    <col min="101" max="113" width="9" style="75"/>
    <col min="114" max="114" width="11.875" style="75" customWidth="1"/>
    <col min="115" max="127" width="9" style="75"/>
    <col min="128" max="128" width="12.125" style="75" customWidth="1"/>
    <col min="129" max="16384" width="9" style="75"/>
  </cols>
  <sheetData>
    <row r="1" spans="2:140" ht="24" customHeight="1" x14ac:dyDescent="0.2"/>
    <row r="2" spans="2:140" ht="15" thickBot="1" x14ac:dyDescent="0.25"/>
    <row r="3" spans="2:140" ht="21" x14ac:dyDescent="0.2">
      <c r="B3" s="312" t="s">
        <v>111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6"/>
      <c r="P3" s="301" t="s">
        <v>112</v>
      </c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4"/>
      <c r="AD3" s="301" t="s">
        <v>113</v>
      </c>
      <c r="AE3" s="353"/>
      <c r="AF3" s="353"/>
      <c r="AG3" s="353"/>
      <c r="AH3" s="353"/>
      <c r="AI3" s="353"/>
      <c r="AJ3" s="353"/>
      <c r="AK3" s="353"/>
      <c r="AL3" s="353"/>
      <c r="AM3" s="353"/>
      <c r="AN3" s="353"/>
      <c r="AO3" s="353"/>
      <c r="AP3" s="354"/>
      <c r="AR3" s="301" t="s">
        <v>114</v>
      </c>
      <c r="AS3" s="353"/>
      <c r="AT3" s="353"/>
      <c r="AU3" s="353"/>
      <c r="AV3" s="353"/>
      <c r="AW3" s="353"/>
      <c r="AX3" s="353"/>
      <c r="AY3" s="353"/>
      <c r="AZ3" s="353"/>
      <c r="BA3" s="353"/>
      <c r="BB3" s="353"/>
      <c r="BC3" s="353"/>
      <c r="BD3" s="354"/>
      <c r="BF3" s="301" t="s">
        <v>115</v>
      </c>
      <c r="BG3" s="353"/>
      <c r="BH3" s="353"/>
      <c r="BI3" s="353"/>
      <c r="BJ3" s="353"/>
      <c r="BK3" s="353"/>
      <c r="BL3" s="353"/>
      <c r="BM3" s="353"/>
      <c r="BN3" s="353"/>
      <c r="BO3" s="353"/>
      <c r="BP3" s="353"/>
      <c r="BQ3" s="353"/>
      <c r="BR3" s="354"/>
      <c r="BT3" s="301" t="s">
        <v>116</v>
      </c>
      <c r="BU3" s="353"/>
      <c r="BV3" s="353"/>
      <c r="BW3" s="353"/>
      <c r="BX3" s="353"/>
      <c r="BY3" s="353"/>
      <c r="BZ3" s="353"/>
      <c r="CA3" s="353"/>
      <c r="CB3" s="353"/>
      <c r="CC3" s="353"/>
      <c r="CD3" s="353"/>
      <c r="CE3" s="353"/>
      <c r="CF3" s="354"/>
      <c r="CH3" s="301" t="s">
        <v>117</v>
      </c>
      <c r="CI3" s="353"/>
      <c r="CJ3" s="353"/>
      <c r="CK3" s="353"/>
      <c r="CL3" s="353"/>
      <c r="CM3" s="353"/>
      <c r="CN3" s="353"/>
      <c r="CO3" s="353"/>
      <c r="CP3" s="353"/>
      <c r="CQ3" s="353"/>
      <c r="CR3" s="353"/>
      <c r="CS3" s="353"/>
      <c r="CT3" s="354"/>
      <c r="CV3" s="301" t="s">
        <v>118</v>
      </c>
      <c r="CW3" s="353"/>
      <c r="CX3" s="353"/>
      <c r="CY3" s="353"/>
      <c r="CZ3" s="353"/>
      <c r="DA3" s="353"/>
      <c r="DB3" s="353"/>
      <c r="DC3" s="353"/>
      <c r="DD3" s="353"/>
      <c r="DE3" s="353"/>
      <c r="DF3" s="353"/>
      <c r="DG3" s="353"/>
      <c r="DH3" s="354"/>
      <c r="DJ3" s="301" t="s">
        <v>119</v>
      </c>
      <c r="DK3" s="353"/>
      <c r="DL3" s="353"/>
      <c r="DM3" s="353"/>
      <c r="DN3" s="353"/>
      <c r="DO3" s="353"/>
      <c r="DP3" s="353"/>
      <c r="DQ3" s="353"/>
      <c r="DR3" s="353"/>
      <c r="DS3" s="353"/>
      <c r="DT3" s="353"/>
      <c r="DU3" s="353"/>
      <c r="DV3" s="354"/>
      <c r="DX3" s="301" t="s">
        <v>120</v>
      </c>
      <c r="DY3" s="353"/>
      <c r="DZ3" s="353"/>
      <c r="EA3" s="353"/>
      <c r="EB3" s="353"/>
      <c r="EC3" s="353"/>
      <c r="ED3" s="353"/>
      <c r="EE3" s="353"/>
      <c r="EF3" s="353"/>
      <c r="EG3" s="353"/>
      <c r="EH3" s="353"/>
      <c r="EI3" s="353"/>
      <c r="EJ3" s="354"/>
    </row>
    <row r="4" spans="2:140" ht="21.75" thickBot="1" x14ac:dyDescent="0.25">
      <c r="B4" s="313" t="s">
        <v>59</v>
      </c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8"/>
      <c r="P4" s="313" t="s">
        <v>57</v>
      </c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8"/>
      <c r="AD4" s="313" t="s">
        <v>57</v>
      </c>
      <c r="AE4" s="357"/>
      <c r="AF4" s="357"/>
      <c r="AG4" s="357"/>
      <c r="AH4" s="357"/>
      <c r="AI4" s="357"/>
      <c r="AJ4" s="357"/>
      <c r="AK4" s="357"/>
      <c r="AL4" s="357"/>
      <c r="AM4" s="357"/>
      <c r="AN4" s="357"/>
      <c r="AO4" s="357"/>
      <c r="AP4" s="358"/>
      <c r="AR4" s="313" t="s">
        <v>57</v>
      </c>
      <c r="AS4" s="357"/>
      <c r="AT4" s="357"/>
      <c r="AU4" s="357"/>
      <c r="AV4" s="357"/>
      <c r="AW4" s="357"/>
      <c r="AX4" s="357"/>
      <c r="AY4" s="357"/>
      <c r="AZ4" s="357"/>
      <c r="BA4" s="357"/>
      <c r="BB4" s="357"/>
      <c r="BC4" s="357"/>
      <c r="BD4" s="358"/>
      <c r="BF4" s="313" t="s">
        <v>57</v>
      </c>
      <c r="BG4" s="357"/>
      <c r="BH4" s="357"/>
      <c r="BI4" s="357"/>
      <c r="BJ4" s="357"/>
      <c r="BK4" s="357"/>
      <c r="BL4" s="357"/>
      <c r="BM4" s="357"/>
      <c r="BN4" s="357"/>
      <c r="BO4" s="357"/>
      <c r="BP4" s="357"/>
      <c r="BQ4" s="357"/>
      <c r="BR4" s="358"/>
      <c r="BT4" s="313" t="s">
        <v>57</v>
      </c>
      <c r="BU4" s="357"/>
      <c r="BV4" s="357"/>
      <c r="BW4" s="357"/>
      <c r="BX4" s="357"/>
      <c r="BY4" s="357"/>
      <c r="BZ4" s="357"/>
      <c r="CA4" s="357"/>
      <c r="CB4" s="357"/>
      <c r="CC4" s="357"/>
      <c r="CD4" s="357"/>
      <c r="CE4" s="357"/>
      <c r="CF4" s="358"/>
      <c r="CH4" s="302" t="s">
        <v>57</v>
      </c>
      <c r="CI4" s="359"/>
      <c r="CJ4" s="359"/>
      <c r="CK4" s="359"/>
      <c r="CL4" s="359"/>
      <c r="CM4" s="359"/>
      <c r="CN4" s="359"/>
      <c r="CO4" s="359"/>
      <c r="CP4" s="359"/>
      <c r="CQ4" s="359"/>
      <c r="CR4" s="359"/>
      <c r="CS4" s="359"/>
      <c r="CT4" s="360"/>
      <c r="CV4" s="313" t="s">
        <v>57</v>
      </c>
      <c r="CW4" s="357"/>
      <c r="CX4" s="357"/>
      <c r="CY4" s="357"/>
      <c r="CZ4" s="357"/>
      <c r="DA4" s="357"/>
      <c r="DB4" s="357"/>
      <c r="DC4" s="357"/>
      <c r="DD4" s="357"/>
      <c r="DE4" s="357"/>
      <c r="DF4" s="357"/>
      <c r="DG4" s="357"/>
      <c r="DH4" s="358"/>
      <c r="DJ4" s="313" t="s">
        <v>57</v>
      </c>
      <c r="DK4" s="357"/>
      <c r="DL4" s="357"/>
      <c r="DM4" s="357"/>
      <c r="DN4" s="357"/>
      <c r="DO4" s="357"/>
      <c r="DP4" s="357"/>
      <c r="DQ4" s="357"/>
      <c r="DR4" s="357"/>
      <c r="DS4" s="357"/>
      <c r="DT4" s="357"/>
      <c r="DU4" s="357"/>
      <c r="DV4" s="358"/>
      <c r="DX4" s="313" t="s">
        <v>57</v>
      </c>
      <c r="DY4" s="357"/>
      <c r="DZ4" s="357"/>
      <c r="EA4" s="357"/>
      <c r="EB4" s="357"/>
      <c r="EC4" s="357"/>
      <c r="ED4" s="357"/>
      <c r="EE4" s="357"/>
      <c r="EF4" s="357"/>
      <c r="EG4" s="357"/>
      <c r="EH4" s="357"/>
      <c r="EI4" s="357"/>
      <c r="EJ4" s="358"/>
    </row>
    <row r="5" spans="2:140" ht="21" x14ac:dyDescent="0.2">
      <c r="B5" s="361" t="s">
        <v>17</v>
      </c>
      <c r="C5" s="312" t="s">
        <v>18</v>
      </c>
      <c r="D5" s="316"/>
      <c r="E5" s="314" t="s">
        <v>1</v>
      </c>
      <c r="F5" s="312" t="s">
        <v>19</v>
      </c>
      <c r="G5" s="316"/>
      <c r="H5" s="314" t="s">
        <v>3</v>
      </c>
      <c r="I5" s="312" t="s">
        <v>20</v>
      </c>
      <c r="J5" s="316"/>
      <c r="K5" s="314" t="s">
        <v>5</v>
      </c>
      <c r="L5" s="363" t="s">
        <v>6</v>
      </c>
      <c r="M5" s="365" t="s">
        <v>7</v>
      </c>
      <c r="N5" s="314" t="s">
        <v>8</v>
      </c>
      <c r="P5" s="367" t="s">
        <v>17</v>
      </c>
      <c r="Q5" s="301" t="s">
        <v>18</v>
      </c>
      <c r="R5" s="303"/>
      <c r="S5" s="296" t="s">
        <v>1</v>
      </c>
      <c r="T5" s="301" t="s">
        <v>19</v>
      </c>
      <c r="U5" s="303"/>
      <c r="V5" s="296" t="s">
        <v>3</v>
      </c>
      <c r="W5" s="301" t="s">
        <v>20</v>
      </c>
      <c r="X5" s="303"/>
      <c r="Y5" s="296" t="s">
        <v>5</v>
      </c>
      <c r="Z5" s="371" t="s">
        <v>6</v>
      </c>
      <c r="AA5" s="369" t="s">
        <v>7</v>
      </c>
      <c r="AB5" s="296" t="s">
        <v>8</v>
      </c>
      <c r="AD5" s="367" t="s">
        <v>17</v>
      </c>
      <c r="AE5" s="301" t="s">
        <v>18</v>
      </c>
      <c r="AF5" s="303"/>
      <c r="AG5" s="296" t="s">
        <v>1</v>
      </c>
      <c r="AH5" s="301" t="s">
        <v>19</v>
      </c>
      <c r="AI5" s="303"/>
      <c r="AJ5" s="296" t="s">
        <v>3</v>
      </c>
      <c r="AK5" s="301" t="s">
        <v>20</v>
      </c>
      <c r="AL5" s="303"/>
      <c r="AM5" s="296" t="s">
        <v>5</v>
      </c>
      <c r="AN5" s="371" t="s">
        <v>6</v>
      </c>
      <c r="AO5" s="369" t="s">
        <v>7</v>
      </c>
      <c r="AP5" s="296" t="s">
        <v>8</v>
      </c>
      <c r="AR5" s="367" t="s">
        <v>17</v>
      </c>
      <c r="AS5" s="301" t="s">
        <v>18</v>
      </c>
      <c r="AT5" s="303"/>
      <c r="AU5" s="296" t="s">
        <v>1</v>
      </c>
      <c r="AV5" s="301" t="s">
        <v>19</v>
      </c>
      <c r="AW5" s="303"/>
      <c r="AX5" s="296" t="s">
        <v>3</v>
      </c>
      <c r="AY5" s="301" t="s">
        <v>20</v>
      </c>
      <c r="AZ5" s="303"/>
      <c r="BA5" s="296" t="s">
        <v>5</v>
      </c>
      <c r="BB5" s="371" t="s">
        <v>6</v>
      </c>
      <c r="BC5" s="369" t="s">
        <v>7</v>
      </c>
      <c r="BD5" s="296" t="s">
        <v>8</v>
      </c>
      <c r="BF5" s="367" t="s">
        <v>17</v>
      </c>
      <c r="BG5" s="301" t="s">
        <v>18</v>
      </c>
      <c r="BH5" s="303"/>
      <c r="BI5" s="296" t="s">
        <v>1</v>
      </c>
      <c r="BJ5" s="301" t="s">
        <v>19</v>
      </c>
      <c r="BK5" s="303"/>
      <c r="BL5" s="296" t="s">
        <v>3</v>
      </c>
      <c r="BM5" s="301" t="s">
        <v>20</v>
      </c>
      <c r="BN5" s="303"/>
      <c r="BO5" s="296" t="s">
        <v>5</v>
      </c>
      <c r="BP5" s="371" t="s">
        <v>6</v>
      </c>
      <c r="BQ5" s="369" t="s">
        <v>7</v>
      </c>
      <c r="BR5" s="296" t="s">
        <v>8</v>
      </c>
      <c r="BT5" s="367" t="s">
        <v>17</v>
      </c>
      <c r="BU5" s="301" t="s">
        <v>18</v>
      </c>
      <c r="BV5" s="303"/>
      <c r="BW5" s="296" t="s">
        <v>1</v>
      </c>
      <c r="BX5" s="301" t="s">
        <v>19</v>
      </c>
      <c r="BY5" s="303"/>
      <c r="BZ5" s="296" t="s">
        <v>3</v>
      </c>
      <c r="CA5" s="301" t="s">
        <v>20</v>
      </c>
      <c r="CB5" s="303"/>
      <c r="CC5" s="296" t="s">
        <v>5</v>
      </c>
      <c r="CD5" s="371" t="s">
        <v>6</v>
      </c>
      <c r="CE5" s="369" t="s">
        <v>7</v>
      </c>
      <c r="CF5" s="296" t="s">
        <v>8</v>
      </c>
      <c r="CH5" s="367" t="s">
        <v>17</v>
      </c>
      <c r="CI5" s="301" t="s">
        <v>18</v>
      </c>
      <c r="CJ5" s="303"/>
      <c r="CK5" s="296" t="s">
        <v>1</v>
      </c>
      <c r="CL5" s="301" t="s">
        <v>19</v>
      </c>
      <c r="CM5" s="303"/>
      <c r="CN5" s="296" t="s">
        <v>3</v>
      </c>
      <c r="CO5" s="301" t="s">
        <v>20</v>
      </c>
      <c r="CP5" s="303"/>
      <c r="CQ5" s="296" t="s">
        <v>5</v>
      </c>
      <c r="CR5" s="371" t="s">
        <v>6</v>
      </c>
      <c r="CS5" s="369" t="s">
        <v>7</v>
      </c>
      <c r="CT5" s="296" t="s">
        <v>8</v>
      </c>
      <c r="CV5" s="367" t="s">
        <v>17</v>
      </c>
      <c r="CW5" s="301" t="s">
        <v>18</v>
      </c>
      <c r="CX5" s="303"/>
      <c r="CY5" s="296" t="s">
        <v>1</v>
      </c>
      <c r="CZ5" s="301" t="s">
        <v>19</v>
      </c>
      <c r="DA5" s="303"/>
      <c r="DB5" s="296" t="s">
        <v>3</v>
      </c>
      <c r="DC5" s="301" t="s">
        <v>20</v>
      </c>
      <c r="DD5" s="303"/>
      <c r="DE5" s="296" t="s">
        <v>5</v>
      </c>
      <c r="DF5" s="371" t="s">
        <v>6</v>
      </c>
      <c r="DG5" s="369" t="s">
        <v>7</v>
      </c>
      <c r="DH5" s="296" t="s">
        <v>8</v>
      </c>
      <c r="DJ5" s="367" t="s">
        <v>17</v>
      </c>
      <c r="DK5" s="301" t="s">
        <v>18</v>
      </c>
      <c r="DL5" s="303"/>
      <c r="DM5" s="296" t="s">
        <v>1</v>
      </c>
      <c r="DN5" s="301" t="s">
        <v>19</v>
      </c>
      <c r="DO5" s="303"/>
      <c r="DP5" s="296" t="s">
        <v>3</v>
      </c>
      <c r="DQ5" s="301" t="s">
        <v>20</v>
      </c>
      <c r="DR5" s="303"/>
      <c r="DS5" s="296" t="s">
        <v>5</v>
      </c>
      <c r="DT5" s="371" t="s">
        <v>6</v>
      </c>
      <c r="DU5" s="369" t="s">
        <v>7</v>
      </c>
      <c r="DV5" s="296" t="s">
        <v>8</v>
      </c>
      <c r="DX5" s="367" t="s">
        <v>17</v>
      </c>
      <c r="DY5" s="301" t="s">
        <v>18</v>
      </c>
      <c r="DZ5" s="303"/>
      <c r="EA5" s="296" t="s">
        <v>1</v>
      </c>
      <c r="EB5" s="301" t="s">
        <v>19</v>
      </c>
      <c r="EC5" s="303"/>
      <c r="ED5" s="296" t="s">
        <v>3</v>
      </c>
      <c r="EE5" s="301" t="s">
        <v>20</v>
      </c>
      <c r="EF5" s="303"/>
      <c r="EG5" s="296" t="s">
        <v>5</v>
      </c>
      <c r="EH5" s="371" t="s">
        <v>6</v>
      </c>
      <c r="EI5" s="369" t="s">
        <v>7</v>
      </c>
      <c r="EJ5" s="296" t="s">
        <v>8</v>
      </c>
    </row>
    <row r="6" spans="2:140" ht="21.75" thickBot="1" x14ac:dyDescent="0.25">
      <c r="B6" s="362"/>
      <c r="C6" s="205" t="s">
        <v>9</v>
      </c>
      <c r="D6" s="206" t="s">
        <v>10</v>
      </c>
      <c r="E6" s="315"/>
      <c r="F6" s="1" t="s">
        <v>9</v>
      </c>
      <c r="G6" s="206" t="s">
        <v>10</v>
      </c>
      <c r="H6" s="315"/>
      <c r="I6" s="205" t="s">
        <v>9</v>
      </c>
      <c r="J6" s="206" t="s">
        <v>10</v>
      </c>
      <c r="K6" s="315"/>
      <c r="L6" s="364"/>
      <c r="M6" s="366"/>
      <c r="N6" s="315"/>
      <c r="P6" s="368"/>
      <c r="Q6" s="199" t="s">
        <v>9</v>
      </c>
      <c r="R6" s="200" t="s">
        <v>10</v>
      </c>
      <c r="S6" s="297"/>
      <c r="T6" s="53" t="s">
        <v>9</v>
      </c>
      <c r="U6" s="200" t="s">
        <v>10</v>
      </c>
      <c r="V6" s="297"/>
      <c r="W6" s="199" t="s">
        <v>9</v>
      </c>
      <c r="X6" s="200" t="s">
        <v>10</v>
      </c>
      <c r="Y6" s="297"/>
      <c r="Z6" s="372"/>
      <c r="AA6" s="370"/>
      <c r="AB6" s="297"/>
      <c r="AD6" s="368"/>
      <c r="AE6" s="53" t="s">
        <v>9</v>
      </c>
      <c r="AF6" s="200" t="s">
        <v>10</v>
      </c>
      <c r="AG6" s="297"/>
      <c r="AH6" s="53" t="s">
        <v>9</v>
      </c>
      <c r="AI6" s="200" t="s">
        <v>10</v>
      </c>
      <c r="AJ6" s="297"/>
      <c r="AK6" s="199" t="s">
        <v>9</v>
      </c>
      <c r="AL6" s="200" t="s">
        <v>10</v>
      </c>
      <c r="AM6" s="297"/>
      <c r="AN6" s="372"/>
      <c r="AO6" s="370"/>
      <c r="AP6" s="297"/>
      <c r="AR6" s="368"/>
      <c r="AS6" s="199" t="s">
        <v>9</v>
      </c>
      <c r="AT6" s="200" t="s">
        <v>10</v>
      </c>
      <c r="AU6" s="297"/>
      <c r="AV6" s="53" t="s">
        <v>9</v>
      </c>
      <c r="AW6" s="200" t="s">
        <v>10</v>
      </c>
      <c r="AX6" s="297"/>
      <c r="AY6" s="199" t="s">
        <v>9</v>
      </c>
      <c r="AZ6" s="200" t="s">
        <v>10</v>
      </c>
      <c r="BA6" s="297"/>
      <c r="BB6" s="372"/>
      <c r="BC6" s="370"/>
      <c r="BD6" s="297"/>
      <c r="BF6" s="368"/>
      <c r="BG6" s="53" t="s">
        <v>9</v>
      </c>
      <c r="BH6" s="200" t="s">
        <v>10</v>
      </c>
      <c r="BI6" s="297"/>
      <c r="BJ6" s="53" t="s">
        <v>9</v>
      </c>
      <c r="BK6" s="200" t="s">
        <v>10</v>
      </c>
      <c r="BL6" s="297"/>
      <c r="BM6" s="199" t="s">
        <v>9</v>
      </c>
      <c r="BN6" s="200" t="s">
        <v>10</v>
      </c>
      <c r="BO6" s="297"/>
      <c r="BP6" s="372"/>
      <c r="BQ6" s="370"/>
      <c r="BR6" s="297"/>
      <c r="BT6" s="368"/>
      <c r="BU6" s="53" t="s">
        <v>9</v>
      </c>
      <c r="BV6" s="200" t="s">
        <v>10</v>
      </c>
      <c r="BW6" s="297"/>
      <c r="BX6" s="53" t="s">
        <v>9</v>
      </c>
      <c r="BY6" s="200" t="s">
        <v>10</v>
      </c>
      <c r="BZ6" s="297"/>
      <c r="CA6" s="199" t="s">
        <v>9</v>
      </c>
      <c r="CB6" s="200" t="s">
        <v>10</v>
      </c>
      <c r="CC6" s="297"/>
      <c r="CD6" s="372"/>
      <c r="CE6" s="370"/>
      <c r="CF6" s="297"/>
      <c r="CH6" s="368"/>
      <c r="CI6" s="53" t="s">
        <v>9</v>
      </c>
      <c r="CJ6" s="200" t="s">
        <v>10</v>
      </c>
      <c r="CK6" s="297"/>
      <c r="CL6" s="53" t="s">
        <v>9</v>
      </c>
      <c r="CM6" s="200" t="s">
        <v>10</v>
      </c>
      <c r="CN6" s="297"/>
      <c r="CO6" s="199" t="s">
        <v>9</v>
      </c>
      <c r="CP6" s="200" t="s">
        <v>10</v>
      </c>
      <c r="CQ6" s="297"/>
      <c r="CR6" s="372"/>
      <c r="CS6" s="370"/>
      <c r="CT6" s="297"/>
      <c r="CV6" s="368"/>
      <c r="CW6" s="53" t="s">
        <v>9</v>
      </c>
      <c r="CX6" s="200" t="s">
        <v>10</v>
      </c>
      <c r="CY6" s="297"/>
      <c r="CZ6" s="53" t="s">
        <v>9</v>
      </c>
      <c r="DA6" s="200" t="s">
        <v>10</v>
      </c>
      <c r="DB6" s="297"/>
      <c r="DC6" s="199" t="s">
        <v>9</v>
      </c>
      <c r="DD6" s="200" t="s">
        <v>10</v>
      </c>
      <c r="DE6" s="297"/>
      <c r="DF6" s="372"/>
      <c r="DG6" s="370"/>
      <c r="DH6" s="297"/>
      <c r="DJ6" s="368"/>
      <c r="DK6" s="53" t="s">
        <v>9</v>
      </c>
      <c r="DL6" s="200" t="s">
        <v>10</v>
      </c>
      <c r="DM6" s="297"/>
      <c r="DN6" s="53" t="s">
        <v>9</v>
      </c>
      <c r="DO6" s="200" t="s">
        <v>10</v>
      </c>
      <c r="DP6" s="297"/>
      <c r="DQ6" s="199" t="s">
        <v>9</v>
      </c>
      <c r="DR6" s="200" t="s">
        <v>10</v>
      </c>
      <c r="DS6" s="297"/>
      <c r="DT6" s="372"/>
      <c r="DU6" s="370"/>
      <c r="DV6" s="297"/>
      <c r="DX6" s="368"/>
      <c r="DY6" s="53" t="s">
        <v>9</v>
      </c>
      <c r="DZ6" s="200" t="s">
        <v>10</v>
      </c>
      <c r="EA6" s="297"/>
      <c r="EB6" s="53" t="s">
        <v>9</v>
      </c>
      <c r="EC6" s="200" t="s">
        <v>10</v>
      </c>
      <c r="ED6" s="297"/>
      <c r="EE6" s="199" t="s">
        <v>9</v>
      </c>
      <c r="EF6" s="200" t="s">
        <v>10</v>
      </c>
      <c r="EG6" s="297"/>
      <c r="EH6" s="372"/>
      <c r="EI6" s="370"/>
      <c r="EJ6" s="297"/>
    </row>
    <row r="7" spans="2:140" ht="21.75" thickBot="1" x14ac:dyDescent="0.25">
      <c r="B7" s="204" t="s">
        <v>21</v>
      </c>
      <c r="C7" s="34">
        <f>Q7+AE7+AS7+BG7+BU7+CI7+CW7+DK7+DY7</f>
        <v>8</v>
      </c>
      <c r="D7" s="34">
        <f>R7+AF7+AT7+BH7+BV7+CJ7+CX7+DL7+DZ7</f>
        <v>5</v>
      </c>
      <c r="E7" s="79">
        <f>D7+C7</f>
        <v>13</v>
      </c>
      <c r="F7" s="34">
        <f>BX7+CL7</f>
        <v>1</v>
      </c>
      <c r="G7" s="34">
        <f>BY7+CM7</f>
        <v>1</v>
      </c>
      <c r="H7" s="79">
        <f>F7+G7</f>
        <v>2</v>
      </c>
      <c r="I7" s="34">
        <v>0</v>
      </c>
      <c r="J7" s="34">
        <v>0</v>
      </c>
      <c r="K7" s="79">
        <v>0</v>
      </c>
      <c r="L7" s="79">
        <f>I7+F7+C7</f>
        <v>9</v>
      </c>
      <c r="M7" s="79">
        <f t="shared" ref="M7:N7" si="0">J7+G7+D7</f>
        <v>6</v>
      </c>
      <c r="N7" s="79">
        <f t="shared" si="0"/>
        <v>15</v>
      </c>
      <c r="P7" s="201" t="s">
        <v>21</v>
      </c>
      <c r="Q7" s="80">
        <v>2</v>
      </c>
      <c r="R7" s="35">
        <v>2</v>
      </c>
      <c r="S7" s="54">
        <f>Q7+R7</f>
        <v>4</v>
      </c>
      <c r="T7" s="81">
        <v>0</v>
      </c>
      <c r="U7" s="35">
        <v>0</v>
      </c>
      <c r="V7" s="55">
        <v>0</v>
      </c>
      <c r="W7" s="82">
        <v>0</v>
      </c>
      <c r="X7" s="83">
        <v>0</v>
      </c>
      <c r="Y7" s="56">
        <v>0</v>
      </c>
      <c r="Z7" s="57">
        <f>Q7+T7+W7</f>
        <v>2</v>
      </c>
      <c r="AA7" s="57">
        <f t="shared" ref="AA7:AB7" si="1">R7+U7+X7</f>
        <v>2</v>
      </c>
      <c r="AB7" s="57">
        <f t="shared" si="1"/>
        <v>4</v>
      </c>
      <c r="AD7" s="207" t="s">
        <v>21</v>
      </c>
      <c r="AE7" s="81">
        <v>1</v>
      </c>
      <c r="AF7" s="35">
        <v>1</v>
      </c>
      <c r="AG7" s="11">
        <f t="shared" ref="AG7:AG28" si="2">AE7+AF7</f>
        <v>2</v>
      </c>
      <c r="AH7" s="80">
        <v>0</v>
      </c>
      <c r="AI7" s="35">
        <v>0</v>
      </c>
      <c r="AJ7" s="29">
        <v>0</v>
      </c>
      <c r="AK7" s="81">
        <v>0</v>
      </c>
      <c r="AL7" s="35">
        <v>0</v>
      </c>
      <c r="AM7" s="5">
        <v>0</v>
      </c>
      <c r="AN7" s="6">
        <f>AE7+AH7+AK7</f>
        <v>1</v>
      </c>
      <c r="AO7" s="6">
        <f t="shared" ref="AO7:AP7" si="3">AF7+AI7+AL7</f>
        <v>1</v>
      </c>
      <c r="AP7" s="6">
        <f t="shared" si="3"/>
        <v>2</v>
      </c>
      <c r="AR7" s="207" t="s">
        <v>21</v>
      </c>
      <c r="AS7" s="95">
        <v>0</v>
      </c>
      <c r="AT7" s="95">
        <v>1</v>
      </c>
      <c r="AU7" s="56">
        <f t="shared" ref="AU7:AU28" si="4">AT7+AS7</f>
        <v>1</v>
      </c>
      <c r="AV7" s="95">
        <v>0</v>
      </c>
      <c r="AW7" s="95">
        <v>0</v>
      </c>
      <c r="AX7" s="29">
        <v>0</v>
      </c>
      <c r="AY7" s="82">
        <v>0</v>
      </c>
      <c r="AZ7" s="83">
        <v>0</v>
      </c>
      <c r="BA7" s="56">
        <v>0</v>
      </c>
      <c r="BB7" s="57">
        <f>AS7+AV7+AY7</f>
        <v>0</v>
      </c>
      <c r="BC7" s="57">
        <f t="shared" ref="BC7:BD7" si="5">AT7+AW7+AZ7</f>
        <v>1</v>
      </c>
      <c r="BD7" s="57">
        <f t="shared" si="5"/>
        <v>1</v>
      </c>
      <c r="BF7" s="207" t="s">
        <v>21</v>
      </c>
      <c r="BG7" s="80">
        <v>1</v>
      </c>
      <c r="BH7" s="35">
        <v>0</v>
      </c>
      <c r="BI7" s="27">
        <f t="shared" ref="BI7:BI28" si="6">BH7+BG7</f>
        <v>1</v>
      </c>
      <c r="BJ7" s="95">
        <v>0</v>
      </c>
      <c r="BK7" s="95">
        <v>0</v>
      </c>
      <c r="BL7" s="29">
        <v>0</v>
      </c>
      <c r="BM7" s="82">
        <v>0</v>
      </c>
      <c r="BN7" s="83">
        <v>0</v>
      </c>
      <c r="BO7" s="56">
        <v>0</v>
      </c>
      <c r="BP7" s="57">
        <f>BM7+BJ7+BG7</f>
        <v>1</v>
      </c>
      <c r="BQ7" s="57">
        <f t="shared" ref="BQ7:BR7" si="7">BN7+BK7+BH7</f>
        <v>0</v>
      </c>
      <c r="BR7" s="57">
        <f t="shared" si="7"/>
        <v>1</v>
      </c>
      <c r="BT7" s="207" t="s">
        <v>21</v>
      </c>
      <c r="BU7" s="95">
        <v>0</v>
      </c>
      <c r="BV7" s="95">
        <v>0</v>
      </c>
      <c r="BW7" s="4">
        <f>BV7+BU7</f>
        <v>0</v>
      </c>
      <c r="BX7" s="95">
        <v>0</v>
      </c>
      <c r="BY7" s="95">
        <v>1</v>
      </c>
      <c r="BZ7" s="29">
        <f>BY7+BX7</f>
        <v>1</v>
      </c>
      <c r="CA7" s="82">
        <v>0</v>
      </c>
      <c r="CB7" s="83">
        <v>0</v>
      </c>
      <c r="CC7" s="56">
        <v>0</v>
      </c>
      <c r="CD7" s="57">
        <f>CA7+BX7+BU7</f>
        <v>0</v>
      </c>
      <c r="CE7" s="57">
        <f t="shared" ref="CE7:CF7" si="8">CB7+BY7+BV7</f>
        <v>1</v>
      </c>
      <c r="CF7" s="57">
        <f t="shared" si="8"/>
        <v>1</v>
      </c>
      <c r="CH7" s="207" t="s">
        <v>21</v>
      </c>
      <c r="CI7" s="95">
        <v>0</v>
      </c>
      <c r="CJ7" s="35">
        <v>0</v>
      </c>
      <c r="CK7" s="4">
        <f>CI7+CJ7</f>
        <v>0</v>
      </c>
      <c r="CL7" s="95">
        <v>1</v>
      </c>
      <c r="CM7" s="95">
        <v>0</v>
      </c>
      <c r="CN7" s="29">
        <f>CL7+CM7</f>
        <v>1</v>
      </c>
      <c r="CO7" s="82">
        <v>0</v>
      </c>
      <c r="CP7" s="83">
        <v>0</v>
      </c>
      <c r="CQ7" s="56">
        <v>0</v>
      </c>
      <c r="CR7" s="57">
        <f>CO7+CL7+CI7</f>
        <v>1</v>
      </c>
      <c r="CS7" s="57">
        <f t="shared" ref="CS7:CT7" si="9">CP7+CM7+CJ7</f>
        <v>0</v>
      </c>
      <c r="CT7" s="57">
        <f t="shared" si="9"/>
        <v>1</v>
      </c>
      <c r="CV7" s="207" t="s">
        <v>21</v>
      </c>
      <c r="CW7" s="80">
        <v>0</v>
      </c>
      <c r="CX7" s="35">
        <v>0</v>
      </c>
      <c r="CY7" s="4">
        <f>CW7+CX7</f>
        <v>0</v>
      </c>
      <c r="CZ7" s="82">
        <v>0</v>
      </c>
      <c r="DA7" s="83">
        <v>0</v>
      </c>
      <c r="DB7" s="29">
        <v>0</v>
      </c>
      <c r="DC7" s="82">
        <v>0</v>
      </c>
      <c r="DD7" s="83">
        <v>0</v>
      </c>
      <c r="DE7" s="56">
        <v>0</v>
      </c>
      <c r="DF7" s="57">
        <f>DC7+CZ7+CW7</f>
        <v>0</v>
      </c>
      <c r="DG7" s="57">
        <f t="shared" ref="DG7:DH7" si="10">DD7+DA7+CX7</f>
        <v>0</v>
      </c>
      <c r="DH7" s="57">
        <f t="shared" si="10"/>
        <v>0</v>
      </c>
      <c r="DJ7" s="207" t="s">
        <v>21</v>
      </c>
      <c r="DK7" s="80">
        <v>1</v>
      </c>
      <c r="DL7" s="35">
        <v>0</v>
      </c>
      <c r="DM7" s="4">
        <f>DK7+DL7</f>
        <v>1</v>
      </c>
      <c r="DN7" s="81">
        <v>0</v>
      </c>
      <c r="DO7" s="35">
        <v>0</v>
      </c>
      <c r="DP7" s="29">
        <v>0</v>
      </c>
      <c r="DQ7" s="82">
        <v>0</v>
      </c>
      <c r="DR7" s="83">
        <v>0</v>
      </c>
      <c r="DS7" s="56">
        <v>0</v>
      </c>
      <c r="DT7" s="57">
        <f>DQ7+DN7+DK7</f>
        <v>1</v>
      </c>
      <c r="DU7" s="57">
        <f t="shared" ref="DU7:DV7" si="11">DR7+DO7+DL7</f>
        <v>0</v>
      </c>
      <c r="DV7" s="57">
        <f t="shared" si="11"/>
        <v>1</v>
      </c>
      <c r="DX7" s="207" t="s">
        <v>21</v>
      </c>
      <c r="DY7" s="80">
        <v>3</v>
      </c>
      <c r="DZ7" s="35">
        <v>1</v>
      </c>
      <c r="EA7" s="4">
        <f>DY7+DZ7</f>
        <v>4</v>
      </c>
      <c r="EB7" s="95">
        <v>0</v>
      </c>
      <c r="EC7" s="95">
        <v>0</v>
      </c>
      <c r="ED7" s="29">
        <v>0</v>
      </c>
      <c r="EE7" s="82">
        <v>0</v>
      </c>
      <c r="EF7" s="83">
        <v>0</v>
      </c>
      <c r="EG7" s="56">
        <v>0</v>
      </c>
      <c r="EH7" s="57">
        <f>EE7+EB7+DY7</f>
        <v>3</v>
      </c>
      <c r="EI7" s="57">
        <f t="shared" ref="EI7:EJ7" si="12">EF7+EC7+DZ7</f>
        <v>1</v>
      </c>
      <c r="EJ7" s="57">
        <f t="shared" si="12"/>
        <v>4</v>
      </c>
    </row>
    <row r="8" spans="2:140" ht="21.75" thickBot="1" x14ac:dyDescent="0.25">
      <c r="B8" s="30" t="s">
        <v>22</v>
      </c>
      <c r="C8" s="34">
        <f t="shared" ref="C8:C28" si="13">Q8+AE8+AS8+BG8+BU8+CI8+CW8+DK8+DY8</f>
        <v>71</v>
      </c>
      <c r="D8" s="34">
        <f t="shared" ref="D8:D28" si="14">R8+AF8+AT8+BH8+BV8+CJ8+CX8+DL8+DZ8</f>
        <v>59</v>
      </c>
      <c r="E8" s="79">
        <f t="shared" ref="E8:E29" si="15">D8+C8</f>
        <v>130</v>
      </c>
      <c r="F8" s="34">
        <f t="shared" ref="F8:F28" si="16">BX8+CL8</f>
        <v>5</v>
      </c>
      <c r="G8" s="34">
        <f t="shared" ref="G8:G28" si="17">BY8+CM8</f>
        <v>6</v>
      </c>
      <c r="H8" s="79">
        <f t="shared" ref="H8:H28" si="18">F8+G8</f>
        <v>11</v>
      </c>
      <c r="I8" s="34">
        <v>0</v>
      </c>
      <c r="J8" s="34">
        <v>0</v>
      </c>
      <c r="K8" s="79">
        <v>0</v>
      </c>
      <c r="L8" s="79">
        <f t="shared" ref="L8:L29" si="19">I8+F8+C8</f>
        <v>76</v>
      </c>
      <c r="M8" s="79">
        <f t="shared" ref="M8:M29" si="20">J8+G8+D8</f>
        <v>65</v>
      </c>
      <c r="N8" s="79">
        <f t="shared" ref="N8:N29" si="21">K8+H8+E8</f>
        <v>141</v>
      </c>
      <c r="P8" s="58" t="s">
        <v>22</v>
      </c>
      <c r="Q8" s="85">
        <v>13</v>
      </c>
      <c r="R8" s="38">
        <v>9</v>
      </c>
      <c r="S8" s="54">
        <f t="shared" ref="S8:S29" si="22">Q8+R8</f>
        <v>22</v>
      </c>
      <c r="T8" s="86">
        <v>0</v>
      </c>
      <c r="U8" s="38">
        <v>0</v>
      </c>
      <c r="V8" s="55">
        <v>0</v>
      </c>
      <c r="W8" s="82">
        <v>0</v>
      </c>
      <c r="X8" s="88">
        <v>0</v>
      </c>
      <c r="Y8" s="60">
        <v>0</v>
      </c>
      <c r="Z8" s="57">
        <f t="shared" ref="Z8:Z29" si="23">Q8+T8+W8</f>
        <v>13</v>
      </c>
      <c r="AA8" s="57">
        <f t="shared" ref="AA8:AA29" si="24">R8+U8+X8</f>
        <v>9</v>
      </c>
      <c r="AB8" s="57">
        <f t="shared" ref="AB8:AB29" si="25">S8+V8+Y8</f>
        <v>22</v>
      </c>
      <c r="AD8" s="84" t="s">
        <v>22</v>
      </c>
      <c r="AE8" s="86">
        <v>17</v>
      </c>
      <c r="AF8" s="38">
        <v>13</v>
      </c>
      <c r="AG8" s="11">
        <f t="shared" si="2"/>
        <v>30</v>
      </c>
      <c r="AH8" s="85">
        <v>0</v>
      </c>
      <c r="AI8" s="38">
        <v>0</v>
      </c>
      <c r="AJ8" s="31">
        <v>0</v>
      </c>
      <c r="AK8" s="86">
        <v>0</v>
      </c>
      <c r="AL8" s="38">
        <v>0</v>
      </c>
      <c r="AM8" s="9">
        <v>0</v>
      </c>
      <c r="AN8" s="6">
        <f t="shared" ref="AN8:AN29" si="26">AE8+AH8+AK8</f>
        <v>17</v>
      </c>
      <c r="AO8" s="6">
        <f t="shared" ref="AO8:AO29" si="27">AF8+AI8+AL8</f>
        <v>13</v>
      </c>
      <c r="AP8" s="6">
        <f t="shared" ref="AP8:AP29" si="28">AG8+AJ8+AM8</f>
        <v>30</v>
      </c>
      <c r="AR8" s="84" t="s">
        <v>22</v>
      </c>
      <c r="AS8" s="95">
        <v>6</v>
      </c>
      <c r="AT8" s="95">
        <v>3</v>
      </c>
      <c r="AU8" s="56">
        <f t="shared" si="4"/>
        <v>9</v>
      </c>
      <c r="AV8" s="95">
        <v>0</v>
      </c>
      <c r="AW8" s="95">
        <v>0</v>
      </c>
      <c r="AX8" s="29">
        <v>0</v>
      </c>
      <c r="AY8" s="82">
        <v>0</v>
      </c>
      <c r="AZ8" s="88">
        <v>0</v>
      </c>
      <c r="BA8" s="60">
        <v>0</v>
      </c>
      <c r="BB8" s="57">
        <f t="shared" ref="BB8:BB29" si="29">AS8+AV8+AY8</f>
        <v>6</v>
      </c>
      <c r="BC8" s="57">
        <f t="shared" ref="BC8:BC29" si="30">AT8+AW8+AZ8</f>
        <v>3</v>
      </c>
      <c r="BD8" s="57">
        <f t="shared" ref="BD8:BD29" si="31">AU8+AX8+BA8</f>
        <v>9</v>
      </c>
      <c r="BF8" s="208" t="s">
        <v>22</v>
      </c>
      <c r="BG8" s="85">
        <v>4</v>
      </c>
      <c r="BH8" s="38">
        <v>8</v>
      </c>
      <c r="BI8" s="27">
        <f t="shared" si="6"/>
        <v>12</v>
      </c>
      <c r="BJ8" s="95">
        <v>0</v>
      </c>
      <c r="BK8" s="95">
        <v>0</v>
      </c>
      <c r="BL8" s="29">
        <v>0</v>
      </c>
      <c r="BM8" s="82">
        <v>0</v>
      </c>
      <c r="BN8" s="88">
        <v>0</v>
      </c>
      <c r="BO8" s="60">
        <v>0</v>
      </c>
      <c r="BP8" s="57">
        <f t="shared" ref="BP8:BP29" si="32">BM8+BJ8+BG8</f>
        <v>4</v>
      </c>
      <c r="BQ8" s="57">
        <f t="shared" ref="BQ8:BQ29" si="33">BN8+BK8+BH8</f>
        <v>8</v>
      </c>
      <c r="BR8" s="57">
        <f t="shared" ref="BR8:BR29" si="34">BO8+BL8+BI8</f>
        <v>12</v>
      </c>
      <c r="BT8" s="84" t="s">
        <v>22</v>
      </c>
      <c r="BU8" s="95">
        <v>3</v>
      </c>
      <c r="BV8" s="95">
        <v>3</v>
      </c>
      <c r="BW8" s="4">
        <f t="shared" ref="BW8:BW28" si="35">BV8+BU8</f>
        <v>6</v>
      </c>
      <c r="BX8" s="95">
        <v>1</v>
      </c>
      <c r="BY8" s="95">
        <v>1</v>
      </c>
      <c r="BZ8" s="29">
        <f t="shared" ref="BZ8:BZ29" si="36">BY8+BX8</f>
        <v>2</v>
      </c>
      <c r="CA8" s="82">
        <v>0</v>
      </c>
      <c r="CB8" s="88">
        <v>0</v>
      </c>
      <c r="CC8" s="60">
        <v>0</v>
      </c>
      <c r="CD8" s="57">
        <f t="shared" ref="CD8:CD29" si="37">CA8+BX8+BU8</f>
        <v>4</v>
      </c>
      <c r="CE8" s="57">
        <f t="shared" ref="CE8:CE29" si="38">CB8+BY8+BV8</f>
        <v>4</v>
      </c>
      <c r="CF8" s="57">
        <f t="shared" ref="CF8:CF29" si="39">CC8+BZ8+BW8</f>
        <v>8</v>
      </c>
      <c r="CH8" s="84" t="s">
        <v>22</v>
      </c>
      <c r="CI8" s="95">
        <v>5</v>
      </c>
      <c r="CJ8" s="95">
        <v>3</v>
      </c>
      <c r="CK8" s="4">
        <f t="shared" ref="CK8:CK28" si="40">CI8+CJ8</f>
        <v>8</v>
      </c>
      <c r="CL8" s="86">
        <v>4</v>
      </c>
      <c r="CM8" s="95">
        <v>5</v>
      </c>
      <c r="CN8" s="29">
        <f t="shared" ref="CN8:CN28" si="41">CL8+CM8</f>
        <v>9</v>
      </c>
      <c r="CO8" s="82">
        <v>0</v>
      </c>
      <c r="CP8" s="88">
        <v>0</v>
      </c>
      <c r="CQ8" s="60">
        <v>0</v>
      </c>
      <c r="CR8" s="57">
        <f t="shared" ref="CR8:CR29" si="42">CO8+CL8+CI8</f>
        <v>9</v>
      </c>
      <c r="CS8" s="57">
        <f t="shared" ref="CS8:CS29" si="43">CP8+CM8+CJ8</f>
        <v>8</v>
      </c>
      <c r="CT8" s="57">
        <f t="shared" ref="CT8:CT29" si="44">CQ8+CN8+CK8</f>
        <v>17</v>
      </c>
      <c r="CV8" s="84" t="s">
        <v>22</v>
      </c>
      <c r="CW8" s="85">
        <v>7</v>
      </c>
      <c r="CX8" s="38">
        <v>1</v>
      </c>
      <c r="CY8" s="4">
        <f t="shared" ref="CY8:CY28" si="45">CW8+CX8</f>
        <v>8</v>
      </c>
      <c r="CZ8" s="82">
        <v>0</v>
      </c>
      <c r="DA8" s="88">
        <v>0</v>
      </c>
      <c r="DB8" s="29">
        <v>0</v>
      </c>
      <c r="DC8" s="82">
        <v>0</v>
      </c>
      <c r="DD8" s="88">
        <v>0</v>
      </c>
      <c r="DE8" s="60">
        <v>0</v>
      </c>
      <c r="DF8" s="57">
        <f t="shared" ref="DF8:DF29" si="46">DC8+CZ8+CW8</f>
        <v>7</v>
      </c>
      <c r="DG8" s="57">
        <f t="shared" ref="DG8:DG29" si="47">DD8+DA8+CX8</f>
        <v>1</v>
      </c>
      <c r="DH8" s="57">
        <f t="shared" ref="DH8:DH29" si="48">DE8+DB8+CY8</f>
        <v>8</v>
      </c>
      <c r="DJ8" s="84" t="s">
        <v>22</v>
      </c>
      <c r="DK8" s="85">
        <v>6</v>
      </c>
      <c r="DL8" s="38">
        <v>9</v>
      </c>
      <c r="DM8" s="4">
        <f t="shared" ref="DM8:DM29" si="49">DK8+DL8</f>
        <v>15</v>
      </c>
      <c r="DN8" s="81">
        <v>0</v>
      </c>
      <c r="DO8" s="35">
        <v>0</v>
      </c>
      <c r="DP8" s="29">
        <v>0</v>
      </c>
      <c r="DQ8" s="82">
        <v>0</v>
      </c>
      <c r="DR8" s="83">
        <v>0</v>
      </c>
      <c r="DS8" s="56">
        <v>0</v>
      </c>
      <c r="DT8" s="57">
        <f t="shared" ref="DT8:DT29" si="50">DQ8+DN8+DK8</f>
        <v>6</v>
      </c>
      <c r="DU8" s="57">
        <f t="shared" ref="DU8:DU29" si="51">DR8+DO8+DL8</f>
        <v>9</v>
      </c>
      <c r="DV8" s="57">
        <f t="shared" ref="DV8:DV29" si="52">DS8+DP8+DM8</f>
        <v>15</v>
      </c>
      <c r="DX8" s="84" t="s">
        <v>22</v>
      </c>
      <c r="DY8" s="85">
        <v>10</v>
      </c>
      <c r="DZ8" s="38">
        <v>10</v>
      </c>
      <c r="EA8" s="4">
        <f t="shared" ref="EA8:EA29" si="53">DY8+DZ8</f>
        <v>20</v>
      </c>
      <c r="EB8" s="95">
        <v>0</v>
      </c>
      <c r="EC8" s="95">
        <v>0</v>
      </c>
      <c r="ED8" s="29">
        <v>0</v>
      </c>
      <c r="EE8" s="82">
        <v>0</v>
      </c>
      <c r="EF8" s="88">
        <v>0</v>
      </c>
      <c r="EG8" s="60">
        <v>0</v>
      </c>
      <c r="EH8" s="57">
        <f t="shared" ref="EH8:EH29" si="54">EE8+EB8+DY8</f>
        <v>10</v>
      </c>
      <c r="EI8" s="57">
        <f t="shared" ref="EI8:EI29" si="55">EF8+EC8+DZ8</f>
        <v>10</v>
      </c>
      <c r="EJ8" s="57">
        <f t="shared" ref="EJ8:EJ29" si="56">EG8+ED8+EA8</f>
        <v>20</v>
      </c>
    </row>
    <row r="9" spans="2:140" ht="21.75" thickBot="1" x14ac:dyDescent="0.25">
      <c r="B9" s="30" t="s">
        <v>23</v>
      </c>
      <c r="C9" s="34">
        <f t="shared" si="13"/>
        <v>371</v>
      </c>
      <c r="D9" s="34">
        <f t="shared" si="14"/>
        <v>354</v>
      </c>
      <c r="E9" s="79">
        <f t="shared" si="15"/>
        <v>725</v>
      </c>
      <c r="F9" s="34">
        <f t="shared" si="16"/>
        <v>34</v>
      </c>
      <c r="G9" s="34">
        <f t="shared" si="17"/>
        <v>21</v>
      </c>
      <c r="H9" s="79">
        <f t="shared" si="18"/>
        <v>55</v>
      </c>
      <c r="I9" s="34">
        <v>0</v>
      </c>
      <c r="J9" s="34">
        <v>0</v>
      </c>
      <c r="K9" s="79">
        <v>0</v>
      </c>
      <c r="L9" s="79">
        <f t="shared" si="19"/>
        <v>405</v>
      </c>
      <c r="M9" s="79">
        <f t="shared" si="20"/>
        <v>375</v>
      </c>
      <c r="N9" s="79">
        <f t="shared" si="21"/>
        <v>780</v>
      </c>
      <c r="P9" s="58" t="s">
        <v>23</v>
      </c>
      <c r="Q9" s="85">
        <v>62</v>
      </c>
      <c r="R9" s="38">
        <v>54</v>
      </c>
      <c r="S9" s="54">
        <f t="shared" si="22"/>
        <v>116</v>
      </c>
      <c r="T9" s="86">
        <v>0</v>
      </c>
      <c r="U9" s="38">
        <v>0</v>
      </c>
      <c r="V9" s="55">
        <v>0</v>
      </c>
      <c r="W9" s="82">
        <v>0</v>
      </c>
      <c r="X9" s="88">
        <v>0</v>
      </c>
      <c r="Y9" s="60">
        <v>0</v>
      </c>
      <c r="Z9" s="57">
        <f t="shared" si="23"/>
        <v>62</v>
      </c>
      <c r="AA9" s="57">
        <f t="shared" si="24"/>
        <v>54</v>
      </c>
      <c r="AB9" s="57">
        <f t="shared" si="25"/>
        <v>116</v>
      </c>
      <c r="AD9" s="84" t="s">
        <v>23</v>
      </c>
      <c r="AE9" s="86">
        <v>67</v>
      </c>
      <c r="AF9" s="38">
        <v>63</v>
      </c>
      <c r="AG9" s="11">
        <f t="shared" si="2"/>
        <v>130</v>
      </c>
      <c r="AH9" s="85">
        <v>0</v>
      </c>
      <c r="AI9" s="38">
        <v>0</v>
      </c>
      <c r="AJ9" s="31">
        <v>0</v>
      </c>
      <c r="AK9" s="86">
        <v>0</v>
      </c>
      <c r="AL9" s="38">
        <v>0</v>
      </c>
      <c r="AM9" s="9">
        <v>0</v>
      </c>
      <c r="AN9" s="6">
        <f t="shared" si="26"/>
        <v>67</v>
      </c>
      <c r="AO9" s="6">
        <f t="shared" si="27"/>
        <v>63</v>
      </c>
      <c r="AP9" s="6">
        <f t="shared" si="28"/>
        <v>130</v>
      </c>
      <c r="AR9" s="84" t="s">
        <v>23</v>
      </c>
      <c r="AS9" s="95">
        <v>40</v>
      </c>
      <c r="AT9" s="95">
        <v>36</v>
      </c>
      <c r="AU9" s="56">
        <f t="shared" si="4"/>
        <v>76</v>
      </c>
      <c r="AV9" s="95">
        <v>0</v>
      </c>
      <c r="AW9" s="95">
        <v>0</v>
      </c>
      <c r="AX9" s="29">
        <v>0</v>
      </c>
      <c r="AY9" s="82">
        <v>0</v>
      </c>
      <c r="AZ9" s="88">
        <v>0</v>
      </c>
      <c r="BA9" s="60">
        <v>0</v>
      </c>
      <c r="BB9" s="57">
        <f t="shared" si="29"/>
        <v>40</v>
      </c>
      <c r="BC9" s="57">
        <f t="shared" si="30"/>
        <v>36</v>
      </c>
      <c r="BD9" s="57">
        <f t="shared" si="31"/>
        <v>76</v>
      </c>
      <c r="BF9" s="209" t="s">
        <v>23</v>
      </c>
      <c r="BG9" s="85">
        <v>50</v>
      </c>
      <c r="BH9" s="38">
        <v>46</v>
      </c>
      <c r="BI9" s="27">
        <f t="shared" si="6"/>
        <v>96</v>
      </c>
      <c r="BJ9" s="95">
        <v>0</v>
      </c>
      <c r="BK9" s="95">
        <v>0</v>
      </c>
      <c r="BL9" s="29">
        <v>0</v>
      </c>
      <c r="BM9" s="82">
        <v>0</v>
      </c>
      <c r="BN9" s="88">
        <v>0</v>
      </c>
      <c r="BO9" s="60">
        <v>0</v>
      </c>
      <c r="BP9" s="57">
        <f t="shared" si="32"/>
        <v>50</v>
      </c>
      <c r="BQ9" s="57">
        <f t="shared" si="33"/>
        <v>46</v>
      </c>
      <c r="BR9" s="57">
        <f t="shared" si="34"/>
        <v>96</v>
      </c>
      <c r="BT9" s="84" t="s">
        <v>23</v>
      </c>
      <c r="BU9" s="95">
        <v>16</v>
      </c>
      <c r="BV9" s="38">
        <v>12</v>
      </c>
      <c r="BW9" s="4">
        <f t="shared" si="35"/>
        <v>28</v>
      </c>
      <c r="BX9" s="95">
        <v>4</v>
      </c>
      <c r="BY9" s="95">
        <v>9</v>
      </c>
      <c r="BZ9" s="29">
        <f t="shared" si="36"/>
        <v>13</v>
      </c>
      <c r="CA9" s="82">
        <v>0</v>
      </c>
      <c r="CB9" s="88">
        <v>0</v>
      </c>
      <c r="CC9" s="60">
        <v>0</v>
      </c>
      <c r="CD9" s="57">
        <f t="shared" si="37"/>
        <v>20</v>
      </c>
      <c r="CE9" s="57">
        <f t="shared" si="38"/>
        <v>21</v>
      </c>
      <c r="CF9" s="57">
        <f t="shared" si="39"/>
        <v>41</v>
      </c>
      <c r="CH9" s="84" t="s">
        <v>23</v>
      </c>
      <c r="CI9" s="95">
        <v>13</v>
      </c>
      <c r="CJ9" s="95">
        <v>21</v>
      </c>
      <c r="CK9" s="4">
        <f t="shared" si="40"/>
        <v>34</v>
      </c>
      <c r="CL9" s="95">
        <v>30</v>
      </c>
      <c r="CM9" s="95">
        <v>12</v>
      </c>
      <c r="CN9" s="29">
        <f t="shared" si="41"/>
        <v>42</v>
      </c>
      <c r="CO9" s="82">
        <v>0</v>
      </c>
      <c r="CP9" s="88">
        <v>0</v>
      </c>
      <c r="CQ9" s="60">
        <v>0</v>
      </c>
      <c r="CR9" s="57">
        <f t="shared" si="42"/>
        <v>43</v>
      </c>
      <c r="CS9" s="57">
        <f t="shared" si="43"/>
        <v>33</v>
      </c>
      <c r="CT9" s="57">
        <f t="shared" si="44"/>
        <v>76</v>
      </c>
      <c r="CV9" s="84" t="s">
        <v>23</v>
      </c>
      <c r="CW9" s="85">
        <v>16</v>
      </c>
      <c r="CX9" s="38">
        <v>20</v>
      </c>
      <c r="CY9" s="4">
        <f t="shared" si="45"/>
        <v>36</v>
      </c>
      <c r="CZ9" s="82">
        <v>0</v>
      </c>
      <c r="DA9" s="88">
        <v>0</v>
      </c>
      <c r="DB9" s="29">
        <v>0</v>
      </c>
      <c r="DC9" s="82">
        <v>0</v>
      </c>
      <c r="DD9" s="88">
        <v>0</v>
      </c>
      <c r="DE9" s="60">
        <v>0</v>
      </c>
      <c r="DF9" s="57">
        <f t="shared" si="46"/>
        <v>16</v>
      </c>
      <c r="DG9" s="57">
        <f t="shared" si="47"/>
        <v>20</v>
      </c>
      <c r="DH9" s="57">
        <f t="shared" si="48"/>
        <v>36</v>
      </c>
      <c r="DJ9" s="84" t="s">
        <v>23</v>
      </c>
      <c r="DK9" s="85">
        <v>44</v>
      </c>
      <c r="DL9" s="38">
        <v>45</v>
      </c>
      <c r="DM9" s="4">
        <f t="shared" si="49"/>
        <v>89</v>
      </c>
      <c r="DN9" s="81">
        <v>0</v>
      </c>
      <c r="DO9" s="35">
        <v>0</v>
      </c>
      <c r="DP9" s="29">
        <v>0</v>
      </c>
      <c r="DQ9" s="82">
        <v>0</v>
      </c>
      <c r="DR9" s="83">
        <v>0</v>
      </c>
      <c r="DS9" s="56">
        <v>0</v>
      </c>
      <c r="DT9" s="57">
        <f t="shared" si="50"/>
        <v>44</v>
      </c>
      <c r="DU9" s="57">
        <f t="shared" si="51"/>
        <v>45</v>
      </c>
      <c r="DV9" s="57">
        <f t="shared" si="52"/>
        <v>89</v>
      </c>
      <c r="DX9" s="84" t="s">
        <v>23</v>
      </c>
      <c r="DY9" s="85">
        <v>63</v>
      </c>
      <c r="DZ9" s="38">
        <v>57</v>
      </c>
      <c r="EA9" s="4">
        <f t="shared" si="53"/>
        <v>120</v>
      </c>
      <c r="EB9" s="95">
        <v>0</v>
      </c>
      <c r="EC9" s="95">
        <v>0</v>
      </c>
      <c r="ED9" s="29">
        <v>0</v>
      </c>
      <c r="EE9" s="82">
        <v>0</v>
      </c>
      <c r="EF9" s="88">
        <v>0</v>
      </c>
      <c r="EG9" s="60">
        <v>0</v>
      </c>
      <c r="EH9" s="57">
        <f t="shared" si="54"/>
        <v>63</v>
      </c>
      <c r="EI9" s="57">
        <f t="shared" si="55"/>
        <v>57</v>
      </c>
      <c r="EJ9" s="57">
        <f t="shared" si="56"/>
        <v>120</v>
      </c>
    </row>
    <row r="10" spans="2:140" ht="21.75" thickBot="1" x14ac:dyDescent="0.25">
      <c r="B10" s="30" t="s">
        <v>24</v>
      </c>
      <c r="C10" s="34">
        <f t="shared" si="13"/>
        <v>243</v>
      </c>
      <c r="D10" s="34">
        <f t="shared" si="14"/>
        <v>233</v>
      </c>
      <c r="E10" s="79">
        <f t="shared" si="15"/>
        <v>476</v>
      </c>
      <c r="F10" s="34">
        <f t="shared" si="16"/>
        <v>16</v>
      </c>
      <c r="G10" s="34">
        <f t="shared" si="17"/>
        <v>13</v>
      </c>
      <c r="H10" s="79">
        <f t="shared" si="18"/>
        <v>29</v>
      </c>
      <c r="I10" s="34">
        <v>0</v>
      </c>
      <c r="J10" s="34">
        <v>0</v>
      </c>
      <c r="K10" s="79">
        <v>0</v>
      </c>
      <c r="L10" s="79">
        <f t="shared" si="19"/>
        <v>259</v>
      </c>
      <c r="M10" s="79">
        <f t="shared" si="20"/>
        <v>246</v>
      </c>
      <c r="N10" s="79">
        <f t="shared" si="21"/>
        <v>505</v>
      </c>
      <c r="P10" s="58" t="s">
        <v>24</v>
      </c>
      <c r="Q10" s="85">
        <v>37</v>
      </c>
      <c r="R10" s="38">
        <v>46</v>
      </c>
      <c r="S10" s="54">
        <f t="shared" si="22"/>
        <v>83</v>
      </c>
      <c r="T10" s="86">
        <v>0</v>
      </c>
      <c r="U10" s="38">
        <v>0</v>
      </c>
      <c r="V10" s="55">
        <v>0</v>
      </c>
      <c r="W10" s="82">
        <v>0</v>
      </c>
      <c r="X10" s="88">
        <v>0</v>
      </c>
      <c r="Y10" s="60">
        <v>0</v>
      </c>
      <c r="Z10" s="57">
        <f t="shared" si="23"/>
        <v>37</v>
      </c>
      <c r="AA10" s="57">
        <f t="shared" si="24"/>
        <v>46</v>
      </c>
      <c r="AB10" s="57">
        <f t="shared" si="25"/>
        <v>83</v>
      </c>
      <c r="AD10" s="84" t="s">
        <v>24</v>
      </c>
      <c r="AE10" s="86">
        <v>37</v>
      </c>
      <c r="AF10" s="38">
        <v>40</v>
      </c>
      <c r="AG10" s="11">
        <f t="shared" si="2"/>
        <v>77</v>
      </c>
      <c r="AH10" s="85">
        <v>0</v>
      </c>
      <c r="AI10" s="38">
        <v>0</v>
      </c>
      <c r="AJ10" s="31">
        <v>0</v>
      </c>
      <c r="AK10" s="86">
        <v>0</v>
      </c>
      <c r="AL10" s="38">
        <v>0</v>
      </c>
      <c r="AM10" s="9">
        <v>0</v>
      </c>
      <c r="AN10" s="6">
        <f t="shared" si="26"/>
        <v>37</v>
      </c>
      <c r="AO10" s="6">
        <f t="shared" si="27"/>
        <v>40</v>
      </c>
      <c r="AP10" s="6">
        <f t="shared" si="28"/>
        <v>77</v>
      </c>
      <c r="AR10" s="84" t="s">
        <v>24</v>
      </c>
      <c r="AS10" s="95">
        <v>20</v>
      </c>
      <c r="AT10" s="95">
        <v>23</v>
      </c>
      <c r="AU10" s="56">
        <f t="shared" si="4"/>
        <v>43</v>
      </c>
      <c r="AV10" s="95">
        <v>0</v>
      </c>
      <c r="AW10" s="95">
        <v>0</v>
      </c>
      <c r="AX10" s="29">
        <v>0</v>
      </c>
      <c r="AY10" s="82">
        <v>0</v>
      </c>
      <c r="AZ10" s="88">
        <v>0</v>
      </c>
      <c r="BA10" s="60">
        <v>0</v>
      </c>
      <c r="BB10" s="57">
        <f t="shared" si="29"/>
        <v>20</v>
      </c>
      <c r="BC10" s="57">
        <f t="shared" si="30"/>
        <v>23</v>
      </c>
      <c r="BD10" s="57">
        <f t="shared" si="31"/>
        <v>43</v>
      </c>
      <c r="BF10" s="96" t="s">
        <v>24</v>
      </c>
      <c r="BG10" s="85">
        <v>38</v>
      </c>
      <c r="BH10" s="38">
        <v>33</v>
      </c>
      <c r="BI10" s="27">
        <f t="shared" si="6"/>
        <v>71</v>
      </c>
      <c r="BJ10" s="95">
        <v>0</v>
      </c>
      <c r="BK10" s="95">
        <v>0</v>
      </c>
      <c r="BL10" s="29">
        <v>0</v>
      </c>
      <c r="BM10" s="82">
        <v>0</v>
      </c>
      <c r="BN10" s="88">
        <v>0</v>
      </c>
      <c r="BO10" s="60">
        <v>0</v>
      </c>
      <c r="BP10" s="57">
        <f t="shared" si="32"/>
        <v>38</v>
      </c>
      <c r="BQ10" s="57">
        <f t="shared" si="33"/>
        <v>33</v>
      </c>
      <c r="BR10" s="57">
        <f t="shared" si="34"/>
        <v>71</v>
      </c>
      <c r="BT10" s="84" t="s">
        <v>24</v>
      </c>
      <c r="BU10" s="95">
        <v>7</v>
      </c>
      <c r="BV10" s="38">
        <v>6</v>
      </c>
      <c r="BW10" s="4">
        <f t="shared" si="35"/>
        <v>13</v>
      </c>
      <c r="BX10" s="95">
        <v>3</v>
      </c>
      <c r="BY10" s="95">
        <v>4</v>
      </c>
      <c r="BZ10" s="29">
        <f t="shared" si="36"/>
        <v>7</v>
      </c>
      <c r="CA10" s="82">
        <v>0</v>
      </c>
      <c r="CB10" s="88">
        <v>0</v>
      </c>
      <c r="CC10" s="60">
        <v>0</v>
      </c>
      <c r="CD10" s="57">
        <f t="shared" si="37"/>
        <v>10</v>
      </c>
      <c r="CE10" s="57">
        <f t="shared" si="38"/>
        <v>10</v>
      </c>
      <c r="CF10" s="57">
        <f t="shared" si="39"/>
        <v>20</v>
      </c>
      <c r="CH10" s="84" t="s">
        <v>24</v>
      </c>
      <c r="CI10" s="95">
        <v>10</v>
      </c>
      <c r="CJ10" s="95">
        <v>8</v>
      </c>
      <c r="CK10" s="4">
        <f t="shared" si="40"/>
        <v>18</v>
      </c>
      <c r="CL10" s="95">
        <v>13</v>
      </c>
      <c r="CM10" s="95">
        <v>9</v>
      </c>
      <c r="CN10" s="29">
        <f t="shared" si="41"/>
        <v>22</v>
      </c>
      <c r="CO10" s="82">
        <v>0</v>
      </c>
      <c r="CP10" s="88">
        <v>0</v>
      </c>
      <c r="CQ10" s="60">
        <v>0</v>
      </c>
      <c r="CR10" s="57">
        <f t="shared" si="42"/>
        <v>23</v>
      </c>
      <c r="CS10" s="57">
        <f t="shared" si="43"/>
        <v>17</v>
      </c>
      <c r="CT10" s="57">
        <f t="shared" si="44"/>
        <v>40</v>
      </c>
      <c r="CV10" s="84" t="s">
        <v>24</v>
      </c>
      <c r="CW10" s="85">
        <v>19</v>
      </c>
      <c r="CX10" s="38">
        <v>10</v>
      </c>
      <c r="CY10" s="4">
        <f t="shared" si="45"/>
        <v>29</v>
      </c>
      <c r="CZ10" s="82">
        <v>0</v>
      </c>
      <c r="DA10" s="88">
        <v>0</v>
      </c>
      <c r="DB10" s="29">
        <v>0</v>
      </c>
      <c r="DC10" s="82">
        <v>0</v>
      </c>
      <c r="DD10" s="88">
        <v>0</v>
      </c>
      <c r="DE10" s="60">
        <v>0</v>
      </c>
      <c r="DF10" s="57">
        <f t="shared" si="46"/>
        <v>19</v>
      </c>
      <c r="DG10" s="57">
        <f t="shared" si="47"/>
        <v>10</v>
      </c>
      <c r="DH10" s="57">
        <f t="shared" si="48"/>
        <v>29</v>
      </c>
      <c r="DJ10" s="84" t="s">
        <v>24</v>
      </c>
      <c r="DK10" s="85">
        <v>39</v>
      </c>
      <c r="DL10" s="38">
        <v>20</v>
      </c>
      <c r="DM10" s="4">
        <f t="shared" si="49"/>
        <v>59</v>
      </c>
      <c r="DN10" s="81">
        <v>0</v>
      </c>
      <c r="DO10" s="35">
        <v>0</v>
      </c>
      <c r="DP10" s="29">
        <v>0</v>
      </c>
      <c r="DQ10" s="82">
        <v>0</v>
      </c>
      <c r="DR10" s="83">
        <v>0</v>
      </c>
      <c r="DS10" s="56">
        <v>0</v>
      </c>
      <c r="DT10" s="57">
        <f t="shared" si="50"/>
        <v>39</v>
      </c>
      <c r="DU10" s="57">
        <f t="shared" si="51"/>
        <v>20</v>
      </c>
      <c r="DV10" s="57">
        <f t="shared" si="52"/>
        <v>59</v>
      </c>
      <c r="DX10" s="84" t="s">
        <v>24</v>
      </c>
      <c r="DY10" s="85">
        <v>36</v>
      </c>
      <c r="DZ10" s="38">
        <v>47</v>
      </c>
      <c r="EA10" s="4">
        <f t="shared" si="53"/>
        <v>83</v>
      </c>
      <c r="EB10" s="95">
        <v>0</v>
      </c>
      <c r="EC10" s="95">
        <v>0</v>
      </c>
      <c r="ED10" s="29">
        <v>0</v>
      </c>
      <c r="EE10" s="82">
        <v>0</v>
      </c>
      <c r="EF10" s="88">
        <v>0</v>
      </c>
      <c r="EG10" s="60">
        <v>0</v>
      </c>
      <c r="EH10" s="57">
        <f t="shared" si="54"/>
        <v>36</v>
      </c>
      <c r="EI10" s="57">
        <f t="shared" si="55"/>
        <v>47</v>
      </c>
      <c r="EJ10" s="57">
        <f t="shared" si="56"/>
        <v>83</v>
      </c>
    </row>
    <row r="11" spans="2:140" ht="21.75" thickBot="1" x14ac:dyDescent="0.25">
      <c r="B11" s="30" t="s">
        <v>25</v>
      </c>
      <c r="C11" s="34">
        <f t="shared" si="13"/>
        <v>377</v>
      </c>
      <c r="D11" s="34">
        <f t="shared" si="14"/>
        <v>394</v>
      </c>
      <c r="E11" s="79">
        <f t="shared" si="15"/>
        <v>771</v>
      </c>
      <c r="F11" s="34">
        <f t="shared" si="16"/>
        <v>28</v>
      </c>
      <c r="G11" s="34">
        <f t="shared" si="17"/>
        <v>32</v>
      </c>
      <c r="H11" s="79">
        <f t="shared" si="18"/>
        <v>60</v>
      </c>
      <c r="I11" s="34">
        <v>0</v>
      </c>
      <c r="J11" s="34">
        <v>0</v>
      </c>
      <c r="K11" s="79">
        <v>0</v>
      </c>
      <c r="L11" s="79">
        <f t="shared" si="19"/>
        <v>405</v>
      </c>
      <c r="M11" s="79">
        <f t="shared" si="20"/>
        <v>426</v>
      </c>
      <c r="N11" s="79">
        <f t="shared" si="21"/>
        <v>831</v>
      </c>
      <c r="P11" s="58" t="s">
        <v>25</v>
      </c>
      <c r="Q11" s="85">
        <v>54</v>
      </c>
      <c r="R11" s="38">
        <v>61</v>
      </c>
      <c r="S11" s="54">
        <f t="shared" si="22"/>
        <v>115</v>
      </c>
      <c r="T11" s="86">
        <v>0</v>
      </c>
      <c r="U11" s="38">
        <v>0</v>
      </c>
      <c r="V11" s="55">
        <v>0</v>
      </c>
      <c r="W11" s="82">
        <v>0</v>
      </c>
      <c r="X11" s="88">
        <v>0</v>
      </c>
      <c r="Y11" s="60">
        <v>0</v>
      </c>
      <c r="Z11" s="57">
        <f t="shared" si="23"/>
        <v>54</v>
      </c>
      <c r="AA11" s="57">
        <f t="shared" si="24"/>
        <v>61</v>
      </c>
      <c r="AB11" s="57">
        <f t="shared" si="25"/>
        <v>115</v>
      </c>
      <c r="AD11" s="84" t="s">
        <v>25</v>
      </c>
      <c r="AE11" s="86">
        <v>77</v>
      </c>
      <c r="AF11" s="38">
        <v>62</v>
      </c>
      <c r="AG11" s="11">
        <f t="shared" si="2"/>
        <v>139</v>
      </c>
      <c r="AH11" s="85">
        <v>0</v>
      </c>
      <c r="AI11" s="38">
        <v>0</v>
      </c>
      <c r="AJ11" s="31">
        <v>0</v>
      </c>
      <c r="AK11" s="86">
        <v>0</v>
      </c>
      <c r="AL11" s="38">
        <v>0</v>
      </c>
      <c r="AM11" s="9">
        <v>0</v>
      </c>
      <c r="AN11" s="6">
        <f t="shared" si="26"/>
        <v>77</v>
      </c>
      <c r="AO11" s="6">
        <f t="shared" si="27"/>
        <v>62</v>
      </c>
      <c r="AP11" s="6">
        <f t="shared" si="28"/>
        <v>139</v>
      </c>
      <c r="AR11" s="84" t="s">
        <v>25</v>
      </c>
      <c r="AS11" s="95">
        <v>29</v>
      </c>
      <c r="AT11" s="95">
        <v>34</v>
      </c>
      <c r="AU11" s="56">
        <f t="shared" si="4"/>
        <v>63</v>
      </c>
      <c r="AV11" s="95">
        <v>0</v>
      </c>
      <c r="AW11" s="95">
        <v>0</v>
      </c>
      <c r="AX11" s="29">
        <v>0</v>
      </c>
      <c r="AY11" s="82">
        <v>0</v>
      </c>
      <c r="AZ11" s="88">
        <v>0</v>
      </c>
      <c r="BA11" s="60">
        <v>0</v>
      </c>
      <c r="BB11" s="57">
        <f t="shared" si="29"/>
        <v>29</v>
      </c>
      <c r="BC11" s="57">
        <f t="shared" si="30"/>
        <v>34</v>
      </c>
      <c r="BD11" s="57">
        <f t="shared" si="31"/>
        <v>63</v>
      </c>
      <c r="BF11" s="84" t="s">
        <v>25</v>
      </c>
      <c r="BG11" s="85">
        <v>54</v>
      </c>
      <c r="BH11" s="38">
        <v>47</v>
      </c>
      <c r="BI11" s="27">
        <f t="shared" si="6"/>
        <v>101</v>
      </c>
      <c r="BJ11" s="95">
        <v>0</v>
      </c>
      <c r="BK11" s="95">
        <v>0</v>
      </c>
      <c r="BL11" s="29">
        <v>0</v>
      </c>
      <c r="BM11" s="82">
        <v>0</v>
      </c>
      <c r="BN11" s="88">
        <v>0</v>
      </c>
      <c r="BO11" s="60">
        <v>0</v>
      </c>
      <c r="BP11" s="57">
        <f t="shared" si="32"/>
        <v>54</v>
      </c>
      <c r="BQ11" s="57">
        <f t="shared" si="33"/>
        <v>47</v>
      </c>
      <c r="BR11" s="57">
        <f t="shared" si="34"/>
        <v>101</v>
      </c>
      <c r="BT11" s="84" t="s">
        <v>25</v>
      </c>
      <c r="BU11" s="85">
        <v>12</v>
      </c>
      <c r="BV11" s="38">
        <v>25</v>
      </c>
      <c r="BW11" s="4">
        <f t="shared" si="35"/>
        <v>37</v>
      </c>
      <c r="BX11" s="95">
        <v>6</v>
      </c>
      <c r="BY11" s="95">
        <v>8</v>
      </c>
      <c r="BZ11" s="29">
        <f t="shared" si="36"/>
        <v>14</v>
      </c>
      <c r="CA11" s="82">
        <v>0</v>
      </c>
      <c r="CB11" s="88">
        <v>0</v>
      </c>
      <c r="CC11" s="60">
        <v>0</v>
      </c>
      <c r="CD11" s="57">
        <f t="shared" si="37"/>
        <v>18</v>
      </c>
      <c r="CE11" s="57">
        <f t="shared" si="38"/>
        <v>33</v>
      </c>
      <c r="CF11" s="57">
        <f t="shared" si="39"/>
        <v>51</v>
      </c>
      <c r="CH11" s="84" t="s">
        <v>25</v>
      </c>
      <c r="CI11" s="95">
        <v>16</v>
      </c>
      <c r="CJ11" s="38">
        <v>25</v>
      </c>
      <c r="CK11" s="4">
        <f t="shared" si="40"/>
        <v>41</v>
      </c>
      <c r="CL11" s="95">
        <v>22</v>
      </c>
      <c r="CM11" s="95">
        <v>24</v>
      </c>
      <c r="CN11" s="29">
        <f t="shared" si="41"/>
        <v>46</v>
      </c>
      <c r="CO11" s="82">
        <v>0</v>
      </c>
      <c r="CP11" s="88">
        <v>0</v>
      </c>
      <c r="CQ11" s="60">
        <v>0</v>
      </c>
      <c r="CR11" s="57">
        <f t="shared" si="42"/>
        <v>38</v>
      </c>
      <c r="CS11" s="57">
        <f t="shared" si="43"/>
        <v>49</v>
      </c>
      <c r="CT11" s="57">
        <f t="shared" si="44"/>
        <v>87</v>
      </c>
      <c r="CV11" s="84" t="s">
        <v>25</v>
      </c>
      <c r="CW11" s="85">
        <v>15</v>
      </c>
      <c r="CX11" s="38">
        <v>22</v>
      </c>
      <c r="CY11" s="4">
        <f t="shared" si="45"/>
        <v>37</v>
      </c>
      <c r="CZ11" s="82">
        <v>0</v>
      </c>
      <c r="DA11" s="88">
        <v>0</v>
      </c>
      <c r="DB11" s="29">
        <v>0</v>
      </c>
      <c r="DC11" s="82">
        <v>0</v>
      </c>
      <c r="DD11" s="88">
        <v>0</v>
      </c>
      <c r="DE11" s="60">
        <v>0</v>
      </c>
      <c r="DF11" s="57">
        <f t="shared" si="46"/>
        <v>15</v>
      </c>
      <c r="DG11" s="57">
        <f t="shared" si="47"/>
        <v>22</v>
      </c>
      <c r="DH11" s="57">
        <f t="shared" si="48"/>
        <v>37</v>
      </c>
      <c r="DJ11" s="84" t="s">
        <v>25</v>
      </c>
      <c r="DK11" s="85">
        <v>66</v>
      </c>
      <c r="DL11" s="38">
        <v>56</v>
      </c>
      <c r="DM11" s="4">
        <f t="shared" si="49"/>
        <v>122</v>
      </c>
      <c r="DN11" s="81">
        <v>0</v>
      </c>
      <c r="DO11" s="35">
        <v>0</v>
      </c>
      <c r="DP11" s="29">
        <v>0</v>
      </c>
      <c r="DQ11" s="82">
        <v>0</v>
      </c>
      <c r="DR11" s="83">
        <v>0</v>
      </c>
      <c r="DS11" s="56">
        <v>0</v>
      </c>
      <c r="DT11" s="57">
        <f t="shared" si="50"/>
        <v>66</v>
      </c>
      <c r="DU11" s="57">
        <f t="shared" si="51"/>
        <v>56</v>
      </c>
      <c r="DV11" s="57">
        <f t="shared" si="52"/>
        <v>122</v>
      </c>
      <c r="DX11" s="84" t="s">
        <v>25</v>
      </c>
      <c r="DY11" s="85">
        <v>54</v>
      </c>
      <c r="DZ11" s="38">
        <v>62</v>
      </c>
      <c r="EA11" s="4">
        <f t="shared" si="53"/>
        <v>116</v>
      </c>
      <c r="EB11" s="95">
        <v>0</v>
      </c>
      <c r="EC11" s="95">
        <v>0</v>
      </c>
      <c r="ED11" s="29">
        <v>0</v>
      </c>
      <c r="EE11" s="82">
        <v>0</v>
      </c>
      <c r="EF11" s="88">
        <v>0</v>
      </c>
      <c r="EG11" s="60">
        <v>0</v>
      </c>
      <c r="EH11" s="57">
        <f t="shared" si="54"/>
        <v>54</v>
      </c>
      <c r="EI11" s="57">
        <f t="shared" si="55"/>
        <v>62</v>
      </c>
      <c r="EJ11" s="57">
        <f t="shared" si="56"/>
        <v>116</v>
      </c>
    </row>
    <row r="12" spans="2:140" ht="21.75" thickBot="1" x14ac:dyDescent="0.25">
      <c r="B12" s="30" t="s">
        <v>26</v>
      </c>
      <c r="C12" s="34">
        <f t="shared" si="13"/>
        <v>543</v>
      </c>
      <c r="D12" s="34">
        <f t="shared" si="14"/>
        <v>529</v>
      </c>
      <c r="E12" s="79">
        <f t="shared" si="15"/>
        <v>1072</v>
      </c>
      <c r="F12" s="34">
        <f t="shared" si="16"/>
        <v>31</v>
      </c>
      <c r="G12" s="34">
        <f t="shared" si="17"/>
        <v>25</v>
      </c>
      <c r="H12" s="79">
        <f t="shared" si="18"/>
        <v>56</v>
      </c>
      <c r="I12" s="34">
        <v>0</v>
      </c>
      <c r="J12" s="34">
        <v>0</v>
      </c>
      <c r="K12" s="79">
        <v>0</v>
      </c>
      <c r="L12" s="79">
        <f t="shared" si="19"/>
        <v>574</v>
      </c>
      <c r="M12" s="79">
        <f t="shared" si="20"/>
        <v>554</v>
      </c>
      <c r="N12" s="79">
        <f t="shared" si="21"/>
        <v>1128</v>
      </c>
      <c r="P12" s="58" t="s">
        <v>26</v>
      </c>
      <c r="Q12" s="85">
        <v>88</v>
      </c>
      <c r="R12" s="38">
        <v>96</v>
      </c>
      <c r="S12" s="54">
        <f t="shared" si="22"/>
        <v>184</v>
      </c>
      <c r="T12" s="86">
        <v>0</v>
      </c>
      <c r="U12" s="38">
        <v>0</v>
      </c>
      <c r="V12" s="55">
        <v>0</v>
      </c>
      <c r="W12" s="82">
        <v>0</v>
      </c>
      <c r="X12" s="88">
        <v>0</v>
      </c>
      <c r="Y12" s="59">
        <v>0</v>
      </c>
      <c r="Z12" s="57">
        <f t="shared" si="23"/>
        <v>88</v>
      </c>
      <c r="AA12" s="57">
        <f t="shared" si="24"/>
        <v>96</v>
      </c>
      <c r="AB12" s="57">
        <f t="shared" si="25"/>
        <v>184</v>
      </c>
      <c r="AD12" s="84" t="s">
        <v>26</v>
      </c>
      <c r="AE12" s="86">
        <v>97</v>
      </c>
      <c r="AF12" s="38">
        <v>64</v>
      </c>
      <c r="AG12" s="11">
        <f t="shared" si="2"/>
        <v>161</v>
      </c>
      <c r="AH12" s="85">
        <v>0</v>
      </c>
      <c r="AI12" s="38">
        <v>0</v>
      </c>
      <c r="AJ12" s="31">
        <v>0</v>
      </c>
      <c r="AK12" s="86">
        <v>0</v>
      </c>
      <c r="AL12" s="38">
        <v>0</v>
      </c>
      <c r="AM12" s="8">
        <v>0</v>
      </c>
      <c r="AN12" s="6">
        <f t="shared" si="26"/>
        <v>97</v>
      </c>
      <c r="AO12" s="6">
        <f t="shared" si="27"/>
        <v>64</v>
      </c>
      <c r="AP12" s="6">
        <f t="shared" si="28"/>
        <v>161</v>
      </c>
      <c r="AR12" s="84" t="s">
        <v>26</v>
      </c>
      <c r="AS12" s="95">
        <v>45</v>
      </c>
      <c r="AT12" s="95">
        <v>42</v>
      </c>
      <c r="AU12" s="56">
        <f t="shared" si="4"/>
        <v>87</v>
      </c>
      <c r="AV12" s="95">
        <v>0</v>
      </c>
      <c r="AW12" s="95">
        <v>0</v>
      </c>
      <c r="AX12" s="29">
        <v>0</v>
      </c>
      <c r="AY12" s="82">
        <v>0</v>
      </c>
      <c r="AZ12" s="88">
        <v>0</v>
      </c>
      <c r="BA12" s="59">
        <v>0</v>
      </c>
      <c r="BB12" s="57">
        <f t="shared" si="29"/>
        <v>45</v>
      </c>
      <c r="BC12" s="57">
        <f t="shared" si="30"/>
        <v>42</v>
      </c>
      <c r="BD12" s="57">
        <f t="shared" si="31"/>
        <v>87</v>
      </c>
      <c r="BF12" s="84" t="s">
        <v>26</v>
      </c>
      <c r="BG12" s="85">
        <v>90</v>
      </c>
      <c r="BH12" s="38">
        <v>72</v>
      </c>
      <c r="BI12" s="27">
        <f t="shared" si="6"/>
        <v>162</v>
      </c>
      <c r="BJ12" s="95">
        <v>0</v>
      </c>
      <c r="BK12" s="95">
        <v>0</v>
      </c>
      <c r="BL12" s="29">
        <v>0</v>
      </c>
      <c r="BM12" s="82">
        <v>0</v>
      </c>
      <c r="BN12" s="88">
        <v>0</v>
      </c>
      <c r="BO12" s="59">
        <v>0</v>
      </c>
      <c r="BP12" s="57">
        <f t="shared" si="32"/>
        <v>90</v>
      </c>
      <c r="BQ12" s="57">
        <f t="shared" si="33"/>
        <v>72</v>
      </c>
      <c r="BR12" s="57">
        <f t="shared" si="34"/>
        <v>162</v>
      </c>
      <c r="BT12" s="84" t="s">
        <v>26</v>
      </c>
      <c r="BU12" s="85">
        <v>19</v>
      </c>
      <c r="BV12" s="38">
        <v>19</v>
      </c>
      <c r="BW12" s="4">
        <f t="shared" si="35"/>
        <v>38</v>
      </c>
      <c r="BX12" s="95">
        <v>9</v>
      </c>
      <c r="BY12" s="95">
        <v>6</v>
      </c>
      <c r="BZ12" s="29">
        <f t="shared" si="36"/>
        <v>15</v>
      </c>
      <c r="CA12" s="82">
        <v>0</v>
      </c>
      <c r="CB12" s="88">
        <v>0</v>
      </c>
      <c r="CC12" s="59">
        <v>0</v>
      </c>
      <c r="CD12" s="57">
        <f t="shared" si="37"/>
        <v>28</v>
      </c>
      <c r="CE12" s="57">
        <f t="shared" si="38"/>
        <v>25</v>
      </c>
      <c r="CF12" s="57">
        <f t="shared" si="39"/>
        <v>53</v>
      </c>
      <c r="CH12" s="84" t="s">
        <v>26</v>
      </c>
      <c r="CI12" s="85">
        <v>15</v>
      </c>
      <c r="CJ12" s="38">
        <v>28</v>
      </c>
      <c r="CK12" s="4">
        <f t="shared" si="40"/>
        <v>43</v>
      </c>
      <c r="CL12" s="95">
        <v>22</v>
      </c>
      <c r="CM12" s="95">
        <v>19</v>
      </c>
      <c r="CN12" s="29">
        <f t="shared" si="41"/>
        <v>41</v>
      </c>
      <c r="CO12" s="82">
        <v>0</v>
      </c>
      <c r="CP12" s="88">
        <v>0</v>
      </c>
      <c r="CQ12" s="59">
        <v>0</v>
      </c>
      <c r="CR12" s="57">
        <f t="shared" si="42"/>
        <v>37</v>
      </c>
      <c r="CS12" s="57">
        <f t="shared" si="43"/>
        <v>47</v>
      </c>
      <c r="CT12" s="57">
        <f t="shared" si="44"/>
        <v>84</v>
      </c>
      <c r="CV12" s="84" t="s">
        <v>26</v>
      </c>
      <c r="CW12" s="85">
        <v>26</v>
      </c>
      <c r="CX12" s="38">
        <v>22</v>
      </c>
      <c r="CY12" s="4">
        <f t="shared" si="45"/>
        <v>48</v>
      </c>
      <c r="CZ12" s="82">
        <v>0</v>
      </c>
      <c r="DA12" s="88">
        <v>0</v>
      </c>
      <c r="DB12" s="29">
        <v>0</v>
      </c>
      <c r="DC12" s="82">
        <v>0</v>
      </c>
      <c r="DD12" s="88">
        <v>0</v>
      </c>
      <c r="DE12" s="59">
        <v>0</v>
      </c>
      <c r="DF12" s="57">
        <f t="shared" si="46"/>
        <v>26</v>
      </c>
      <c r="DG12" s="57">
        <f t="shared" si="47"/>
        <v>22</v>
      </c>
      <c r="DH12" s="57">
        <f t="shared" si="48"/>
        <v>48</v>
      </c>
      <c r="DJ12" s="84" t="s">
        <v>26</v>
      </c>
      <c r="DK12" s="85">
        <v>66</v>
      </c>
      <c r="DL12" s="38">
        <v>86</v>
      </c>
      <c r="DM12" s="4">
        <f t="shared" si="49"/>
        <v>152</v>
      </c>
      <c r="DN12" s="81">
        <v>0</v>
      </c>
      <c r="DO12" s="35">
        <v>0</v>
      </c>
      <c r="DP12" s="29">
        <v>0</v>
      </c>
      <c r="DQ12" s="82">
        <v>0</v>
      </c>
      <c r="DR12" s="83">
        <v>0</v>
      </c>
      <c r="DS12" s="56">
        <v>0</v>
      </c>
      <c r="DT12" s="57">
        <f t="shared" si="50"/>
        <v>66</v>
      </c>
      <c r="DU12" s="57">
        <f t="shared" si="51"/>
        <v>86</v>
      </c>
      <c r="DV12" s="57">
        <f t="shared" si="52"/>
        <v>152</v>
      </c>
      <c r="DX12" s="84" t="s">
        <v>26</v>
      </c>
      <c r="DY12" s="85">
        <v>97</v>
      </c>
      <c r="DZ12" s="38">
        <v>100</v>
      </c>
      <c r="EA12" s="4">
        <f t="shared" si="53"/>
        <v>197</v>
      </c>
      <c r="EB12" s="95">
        <v>0</v>
      </c>
      <c r="EC12" s="95">
        <v>0</v>
      </c>
      <c r="ED12" s="29">
        <v>0</v>
      </c>
      <c r="EE12" s="82">
        <v>0</v>
      </c>
      <c r="EF12" s="88">
        <v>0</v>
      </c>
      <c r="EG12" s="59">
        <v>0</v>
      </c>
      <c r="EH12" s="57">
        <f t="shared" si="54"/>
        <v>97</v>
      </c>
      <c r="EI12" s="57">
        <f t="shared" si="55"/>
        <v>100</v>
      </c>
      <c r="EJ12" s="57">
        <f t="shared" si="56"/>
        <v>197</v>
      </c>
    </row>
    <row r="13" spans="2:140" ht="21.75" thickBot="1" x14ac:dyDescent="0.25">
      <c r="B13" s="30" t="s">
        <v>27</v>
      </c>
      <c r="C13" s="34">
        <f t="shared" si="13"/>
        <v>356</v>
      </c>
      <c r="D13" s="34">
        <f t="shared" si="14"/>
        <v>293</v>
      </c>
      <c r="E13" s="79">
        <f t="shared" si="15"/>
        <v>649</v>
      </c>
      <c r="F13" s="34">
        <f t="shared" si="16"/>
        <v>16</v>
      </c>
      <c r="G13" s="34">
        <f t="shared" si="17"/>
        <v>17</v>
      </c>
      <c r="H13" s="79">
        <f t="shared" si="18"/>
        <v>33</v>
      </c>
      <c r="I13" s="34">
        <v>0</v>
      </c>
      <c r="J13" s="34">
        <v>0</v>
      </c>
      <c r="K13" s="79">
        <v>0</v>
      </c>
      <c r="L13" s="79">
        <f t="shared" si="19"/>
        <v>372</v>
      </c>
      <c r="M13" s="79">
        <f t="shared" si="20"/>
        <v>310</v>
      </c>
      <c r="N13" s="79">
        <f t="shared" si="21"/>
        <v>682</v>
      </c>
      <c r="P13" s="58" t="s">
        <v>27</v>
      </c>
      <c r="Q13" s="85">
        <v>70</v>
      </c>
      <c r="R13" s="38">
        <v>64</v>
      </c>
      <c r="S13" s="54">
        <f t="shared" si="22"/>
        <v>134</v>
      </c>
      <c r="T13" s="86">
        <v>0</v>
      </c>
      <c r="U13" s="38">
        <v>0</v>
      </c>
      <c r="V13" s="55">
        <v>0</v>
      </c>
      <c r="W13" s="82">
        <v>0</v>
      </c>
      <c r="X13" s="88">
        <v>0</v>
      </c>
      <c r="Y13" s="59">
        <v>0</v>
      </c>
      <c r="Z13" s="57">
        <f t="shared" si="23"/>
        <v>70</v>
      </c>
      <c r="AA13" s="57">
        <f t="shared" si="24"/>
        <v>64</v>
      </c>
      <c r="AB13" s="57">
        <f t="shared" si="25"/>
        <v>134</v>
      </c>
      <c r="AD13" s="84" t="s">
        <v>27</v>
      </c>
      <c r="AE13" s="86">
        <v>36</v>
      </c>
      <c r="AF13" s="38">
        <v>42</v>
      </c>
      <c r="AG13" s="11">
        <f t="shared" si="2"/>
        <v>78</v>
      </c>
      <c r="AH13" s="85">
        <v>0</v>
      </c>
      <c r="AI13" s="38">
        <v>0</v>
      </c>
      <c r="AJ13" s="31">
        <v>0</v>
      </c>
      <c r="AK13" s="86">
        <v>0</v>
      </c>
      <c r="AL13" s="38">
        <v>0</v>
      </c>
      <c r="AM13" s="8">
        <v>0</v>
      </c>
      <c r="AN13" s="6">
        <f t="shared" si="26"/>
        <v>36</v>
      </c>
      <c r="AO13" s="6">
        <f t="shared" si="27"/>
        <v>42</v>
      </c>
      <c r="AP13" s="6">
        <f t="shared" si="28"/>
        <v>78</v>
      </c>
      <c r="AR13" s="84" t="s">
        <v>27</v>
      </c>
      <c r="AS13" s="95">
        <v>46</v>
      </c>
      <c r="AT13" s="95">
        <v>36</v>
      </c>
      <c r="AU13" s="56">
        <f t="shared" si="4"/>
        <v>82</v>
      </c>
      <c r="AV13" s="95">
        <v>0</v>
      </c>
      <c r="AW13" s="95">
        <v>0</v>
      </c>
      <c r="AX13" s="29">
        <v>0</v>
      </c>
      <c r="AY13" s="82">
        <v>0</v>
      </c>
      <c r="AZ13" s="88">
        <v>0</v>
      </c>
      <c r="BA13" s="59">
        <v>0</v>
      </c>
      <c r="BB13" s="57">
        <f t="shared" si="29"/>
        <v>46</v>
      </c>
      <c r="BC13" s="57">
        <f t="shared" si="30"/>
        <v>36</v>
      </c>
      <c r="BD13" s="57">
        <f t="shared" si="31"/>
        <v>82</v>
      </c>
      <c r="BF13" s="84" t="s">
        <v>27</v>
      </c>
      <c r="BG13" s="85">
        <v>33</v>
      </c>
      <c r="BH13" s="38">
        <v>32</v>
      </c>
      <c r="BI13" s="27">
        <f t="shared" si="6"/>
        <v>65</v>
      </c>
      <c r="BJ13" s="95">
        <v>0</v>
      </c>
      <c r="BK13" s="95">
        <v>0</v>
      </c>
      <c r="BL13" s="29">
        <v>0</v>
      </c>
      <c r="BM13" s="82">
        <v>0</v>
      </c>
      <c r="BN13" s="88">
        <v>0</v>
      </c>
      <c r="BO13" s="59">
        <v>0</v>
      </c>
      <c r="BP13" s="57">
        <f t="shared" si="32"/>
        <v>33</v>
      </c>
      <c r="BQ13" s="57">
        <f t="shared" si="33"/>
        <v>32</v>
      </c>
      <c r="BR13" s="57">
        <f t="shared" si="34"/>
        <v>65</v>
      </c>
      <c r="BT13" s="84" t="s">
        <v>27</v>
      </c>
      <c r="BU13" s="85">
        <v>16</v>
      </c>
      <c r="BV13" s="38">
        <v>6</v>
      </c>
      <c r="BW13" s="4">
        <f t="shared" si="35"/>
        <v>22</v>
      </c>
      <c r="BX13" s="95">
        <v>5</v>
      </c>
      <c r="BY13" s="95">
        <v>6</v>
      </c>
      <c r="BZ13" s="29">
        <f t="shared" si="36"/>
        <v>11</v>
      </c>
      <c r="CA13" s="82">
        <v>0</v>
      </c>
      <c r="CB13" s="88">
        <v>0</v>
      </c>
      <c r="CC13" s="59">
        <v>0</v>
      </c>
      <c r="CD13" s="57">
        <f t="shared" si="37"/>
        <v>21</v>
      </c>
      <c r="CE13" s="57">
        <f t="shared" si="38"/>
        <v>12</v>
      </c>
      <c r="CF13" s="57">
        <f t="shared" si="39"/>
        <v>33</v>
      </c>
      <c r="CH13" s="84" t="s">
        <v>27</v>
      </c>
      <c r="CI13" s="85">
        <v>17</v>
      </c>
      <c r="CJ13" s="38">
        <v>15</v>
      </c>
      <c r="CK13" s="4">
        <f t="shared" si="40"/>
        <v>32</v>
      </c>
      <c r="CL13" s="86">
        <v>11</v>
      </c>
      <c r="CM13" s="95">
        <v>11</v>
      </c>
      <c r="CN13" s="29">
        <f t="shared" si="41"/>
        <v>22</v>
      </c>
      <c r="CO13" s="82">
        <v>0</v>
      </c>
      <c r="CP13" s="88">
        <v>0</v>
      </c>
      <c r="CQ13" s="59">
        <v>0</v>
      </c>
      <c r="CR13" s="57">
        <f t="shared" si="42"/>
        <v>28</v>
      </c>
      <c r="CS13" s="57">
        <f t="shared" si="43"/>
        <v>26</v>
      </c>
      <c r="CT13" s="57">
        <f t="shared" si="44"/>
        <v>54</v>
      </c>
      <c r="CV13" s="84" t="s">
        <v>27</v>
      </c>
      <c r="CW13" s="85">
        <v>25</v>
      </c>
      <c r="CX13" s="38">
        <v>19</v>
      </c>
      <c r="CY13" s="4">
        <f t="shared" si="45"/>
        <v>44</v>
      </c>
      <c r="CZ13" s="82">
        <v>0</v>
      </c>
      <c r="DA13" s="88">
        <v>0</v>
      </c>
      <c r="DB13" s="29">
        <v>0</v>
      </c>
      <c r="DC13" s="82">
        <v>0</v>
      </c>
      <c r="DD13" s="88">
        <v>0</v>
      </c>
      <c r="DE13" s="59">
        <v>0</v>
      </c>
      <c r="DF13" s="57">
        <f t="shared" si="46"/>
        <v>25</v>
      </c>
      <c r="DG13" s="57">
        <f t="shared" si="47"/>
        <v>19</v>
      </c>
      <c r="DH13" s="57">
        <f t="shared" si="48"/>
        <v>44</v>
      </c>
      <c r="DJ13" s="84" t="s">
        <v>27</v>
      </c>
      <c r="DK13" s="85">
        <v>59</v>
      </c>
      <c r="DL13" s="38">
        <v>41</v>
      </c>
      <c r="DM13" s="4">
        <f t="shared" si="49"/>
        <v>100</v>
      </c>
      <c r="DN13" s="81">
        <v>0</v>
      </c>
      <c r="DO13" s="35">
        <v>0</v>
      </c>
      <c r="DP13" s="29">
        <v>0</v>
      </c>
      <c r="DQ13" s="82">
        <v>0</v>
      </c>
      <c r="DR13" s="83">
        <v>0</v>
      </c>
      <c r="DS13" s="56">
        <v>0</v>
      </c>
      <c r="DT13" s="57">
        <f t="shared" si="50"/>
        <v>59</v>
      </c>
      <c r="DU13" s="57">
        <f t="shared" si="51"/>
        <v>41</v>
      </c>
      <c r="DV13" s="57">
        <f t="shared" si="52"/>
        <v>100</v>
      </c>
      <c r="DX13" s="84" t="s">
        <v>27</v>
      </c>
      <c r="DY13" s="85">
        <v>54</v>
      </c>
      <c r="DZ13" s="38">
        <v>38</v>
      </c>
      <c r="EA13" s="4">
        <f t="shared" si="53"/>
        <v>92</v>
      </c>
      <c r="EB13" s="95">
        <v>0</v>
      </c>
      <c r="EC13" s="95">
        <v>0</v>
      </c>
      <c r="ED13" s="29">
        <v>0</v>
      </c>
      <c r="EE13" s="82">
        <v>0</v>
      </c>
      <c r="EF13" s="88">
        <v>0</v>
      </c>
      <c r="EG13" s="59">
        <v>0</v>
      </c>
      <c r="EH13" s="57">
        <f t="shared" si="54"/>
        <v>54</v>
      </c>
      <c r="EI13" s="57">
        <f t="shared" si="55"/>
        <v>38</v>
      </c>
      <c r="EJ13" s="57">
        <f t="shared" si="56"/>
        <v>92</v>
      </c>
    </row>
    <row r="14" spans="2:140" ht="21.75" thickBot="1" x14ac:dyDescent="0.25">
      <c r="B14" s="30" t="s">
        <v>28</v>
      </c>
      <c r="C14" s="34">
        <f t="shared" si="13"/>
        <v>188</v>
      </c>
      <c r="D14" s="34">
        <f t="shared" si="14"/>
        <v>158</v>
      </c>
      <c r="E14" s="79">
        <f t="shared" si="15"/>
        <v>346</v>
      </c>
      <c r="F14" s="34">
        <f t="shared" si="16"/>
        <v>15</v>
      </c>
      <c r="G14" s="34">
        <f t="shared" si="17"/>
        <v>7</v>
      </c>
      <c r="H14" s="79">
        <f t="shared" si="18"/>
        <v>22</v>
      </c>
      <c r="I14" s="34">
        <v>0</v>
      </c>
      <c r="J14" s="34">
        <v>0</v>
      </c>
      <c r="K14" s="79">
        <v>0</v>
      </c>
      <c r="L14" s="79">
        <f t="shared" si="19"/>
        <v>203</v>
      </c>
      <c r="M14" s="79">
        <f t="shared" si="20"/>
        <v>165</v>
      </c>
      <c r="N14" s="79">
        <f t="shared" si="21"/>
        <v>368</v>
      </c>
      <c r="P14" s="58" t="s">
        <v>28</v>
      </c>
      <c r="Q14" s="85">
        <v>37</v>
      </c>
      <c r="R14" s="38">
        <v>24</v>
      </c>
      <c r="S14" s="54">
        <f t="shared" si="22"/>
        <v>61</v>
      </c>
      <c r="T14" s="86">
        <v>0</v>
      </c>
      <c r="U14" s="38">
        <v>0</v>
      </c>
      <c r="V14" s="55">
        <v>0</v>
      </c>
      <c r="W14" s="82">
        <v>0</v>
      </c>
      <c r="X14" s="88">
        <v>0</v>
      </c>
      <c r="Y14" s="59">
        <v>0</v>
      </c>
      <c r="Z14" s="57">
        <f t="shared" si="23"/>
        <v>37</v>
      </c>
      <c r="AA14" s="57">
        <f t="shared" si="24"/>
        <v>24</v>
      </c>
      <c r="AB14" s="57">
        <f t="shared" si="25"/>
        <v>61</v>
      </c>
      <c r="AD14" s="84" t="s">
        <v>28</v>
      </c>
      <c r="AE14" s="86">
        <v>26</v>
      </c>
      <c r="AF14" s="38">
        <v>26</v>
      </c>
      <c r="AG14" s="11">
        <f t="shared" si="2"/>
        <v>52</v>
      </c>
      <c r="AH14" s="85">
        <v>0</v>
      </c>
      <c r="AI14" s="38">
        <v>0</v>
      </c>
      <c r="AJ14" s="31">
        <v>0</v>
      </c>
      <c r="AK14" s="86">
        <v>0</v>
      </c>
      <c r="AL14" s="38">
        <v>0</v>
      </c>
      <c r="AM14" s="8">
        <v>0</v>
      </c>
      <c r="AN14" s="6">
        <f t="shared" si="26"/>
        <v>26</v>
      </c>
      <c r="AO14" s="6">
        <f t="shared" si="27"/>
        <v>26</v>
      </c>
      <c r="AP14" s="6">
        <f t="shared" si="28"/>
        <v>52</v>
      </c>
      <c r="AR14" s="84" t="s">
        <v>28</v>
      </c>
      <c r="AS14" s="95">
        <v>13</v>
      </c>
      <c r="AT14" s="95">
        <v>16</v>
      </c>
      <c r="AU14" s="56">
        <f t="shared" si="4"/>
        <v>29</v>
      </c>
      <c r="AV14" s="95">
        <v>0</v>
      </c>
      <c r="AW14" s="95">
        <v>0</v>
      </c>
      <c r="AX14" s="29">
        <v>0</v>
      </c>
      <c r="AY14" s="82">
        <v>0</v>
      </c>
      <c r="AZ14" s="88">
        <v>0</v>
      </c>
      <c r="BA14" s="59">
        <v>0</v>
      </c>
      <c r="BB14" s="57">
        <f t="shared" si="29"/>
        <v>13</v>
      </c>
      <c r="BC14" s="57">
        <f t="shared" si="30"/>
        <v>16</v>
      </c>
      <c r="BD14" s="57">
        <f t="shared" si="31"/>
        <v>29</v>
      </c>
      <c r="BF14" s="84" t="s">
        <v>28</v>
      </c>
      <c r="BG14" s="85">
        <v>25</v>
      </c>
      <c r="BH14" s="38">
        <v>18</v>
      </c>
      <c r="BI14" s="27">
        <f t="shared" si="6"/>
        <v>43</v>
      </c>
      <c r="BJ14" s="95">
        <v>0</v>
      </c>
      <c r="BK14" s="95">
        <v>0</v>
      </c>
      <c r="BL14" s="29">
        <v>0</v>
      </c>
      <c r="BM14" s="82">
        <v>0</v>
      </c>
      <c r="BN14" s="88">
        <v>0</v>
      </c>
      <c r="BO14" s="59">
        <v>0</v>
      </c>
      <c r="BP14" s="57">
        <f t="shared" si="32"/>
        <v>25</v>
      </c>
      <c r="BQ14" s="57">
        <f t="shared" si="33"/>
        <v>18</v>
      </c>
      <c r="BR14" s="57">
        <f t="shared" si="34"/>
        <v>43</v>
      </c>
      <c r="BT14" s="84" t="s">
        <v>28</v>
      </c>
      <c r="BU14" s="85">
        <v>5</v>
      </c>
      <c r="BV14" s="38">
        <v>4</v>
      </c>
      <c r="BW14" s="4">
        <f t="shared" si="35"/>
        <v>9</v>
      </c>
      <c r="BX14" s="95">
        <v>5</v>
      </c>
      <c r="BY14" s="95">
        <v>2</v>
      </c>
      <c r="BZ14" s="29">
        <f t="shared" si="36"/>
        <v>7</v>
      </c>
      <c r="CA14" s="82">
        <v>0</v>
      </c>
      <c r="CB14" s="88">
        <v>0</v>
      </c>
      <c r="CC14" s="59">
        <v>0</v>
      </c>
      <c r="CD14" s="57">
        <f t="shared" si="37"/>
        <v>10</v>
      </c>
      <c r="CE14" s="57">
        <f t="shared" si="38"/>
        <v>6</v>
      </c>
      <c r="CF14" s="57">
        <f t="shared" si="39"/>
        <v>16</v>
      </c>
      <c r="CH14" s="84" t="s">
        <v>28</v>
      </c>
      <c r="CI14" s="95">
        <v>10</v>
      </c>
      <c r="CJ14" s="95">
        <v>8</v>
      </c>
      <c r="CK14" s="4">
        <f t="shared" si="40"/>
        <v>18</v>
      </c>
      <c r="CL14" s="95">
        <v>10</v>
      </c>
      <c r="CM14" s="95">
        <v>5</v>
      </c>
      <c r="CN14" s="29">
        <f t="shared" si="41"/>
        <v>15</v>
      </c>
      <c r="CO14" s="82">
        <v>0</v>
      </c>
      <c r="CP14" s="88">
        <v>0</v>
      </c>
      <c r="CQ14" s="59">
        <v>0</v>
      </c>
      <c r="CR14" s="57">
        <f t="shared" si="42"/>
        <v>20</v>
      </c>
      <c r="CS14" s="57">
        <f t="shared" si="43"/>
        <v>13</v>
      </c>
      <c r="CT14" s="57">
        <f t="shared" si="44"/>
        <v>33</v>
      </c>
      <c r="CV14" s="84" t="s">
        <v>28</v>
      </c>
      <c r="CW14" s="85">
        <v>10</v>
      </c>
      <c r="CX14" s="38">
        <v>10</v>
      </c>
      <c r="CY14" s="4">
        <f t="shared" si="45"/>
        <v>20</v>
      </c>
      <c r="CZ14" s="82">
        <v>0</v>
      </c>
      <c r="DA14" s="88">
        <v>0</v>
      </c>
      <c r="DB14" s="29">
        <v>0</v>
      </c>
      <c r="DC14" s="82">
        <v>0</v>
      </c>
      <c r="DD14" s="88">
        <v>0</v>
      </c>
      <c r="DE14" s="59">
        <v>0</v>
      </c>
      <c r="DF14" s="57">
        <f t="shared" si="46"/>
        <v>10</v>
      </c>
      <c r="DG14" s="57">
        <f t="shared" si="47"/>
        <v>10</v>
      </c>
      <c r="DH14" s="57">
        <f t="shared" si="48"/>
        <v>20</v>
      </c>
      <c r="DJ14" s="84" t="s">
        <v>28</v>
      </c>
      <c r="DK14" s="85">
        <v>22</v>
      </c>
      <c r="DL14" s="38">
        <v>22</v>
      </c>
      <c r="DM14" s="4">
        <f t="shared" si="49"/>
        <v>44</v>
      </c>
      <c r="DN14" s="81">
        <v>0</v>
      </c>
      <c r="DO14" s="35">
        <v>0</v>
      </c>
      <c r="DP14" s="29">
        <v>0</v>
      </c>
      <c r="DQ14" s="82">
        <v>0</v>
      </c>
      <c r="DR14" s="83">
        <v>0</v>
      </c>
      <c r="DS14" s="56">
        <v>0</v>
      </c>
      <c r="DT14" s="57">
        <f t="shared" si="50"/>
        <v>22</v>
      </c>
      <c r="DU14" s="57">
        <f t="shared" si="51"/>
        <v>22</v>
      </c>
      <c r="DV14" s="57">
        <f t="shared" si="52"/>
        <v>44</v>
      </c>
      <c r="DX14" s="84" t="s">
        <v>28</v>
      </c>
      <c r="DY14" s="85">
        <v>40</v>
      </c>
      <c r="DZ14" s="38">
        <v>30</v>
      </c>
      <c r="EA14" s="4">
        <f t="shared" si="53"/>
        <v>70</v>
      </c>
      <c r="EB14" s="95">
        <v>0</v>
      </c>
      <c r="EC14" s="95">
        <v>0</v>
      </c>
      <c r="ED14" s="29">
        <v>0</v>
      </c>
      <c r="EE14" s="82">
        <v>0</v>
      </c>
      <c r="EF14" s="88">
        <v>0</v>
      </c>
      <c r="EG14" s="59">
        <v>0</v>
      </c>
      <c r="EH14" s="57">
        <f t="shared" si="54"/>
        <v>40</v>
      </c>
      <c r="EI14" s="57">
        <f t="shared" si="55"/>
        <v>30</v>
      </c>
      <c r="EJ14" s="57">
        <f t="shared" si="56"/>
        <v>70</v>
      </c>
    </row>
    <row r="15" spans="2:140" ht="21.75" thickBot="1" x14ac:dyDescent="0.25">
      <c r="B15" s="30" t="s">
        <v>29</v>
      </c>
      <c r="C15" s="34">
        <f t="shared" si="13"/>
        <v>433</v>
      </c>
      <c r="D15" s="34">
        <f t="shared" si="14"/>
        <v>371</v>
      </c>
      <c r="E15" s="79">
        <f t="shared" si="15"/>
        <v>804</v>
      </c>
      <c r="F15" s="34">
        <f t="shared" si="16"/>
        <v>21</v>
      </c>
      <c r="G15" s="34">
        <f t="shared" si="17"/>
        <v>23</v>
      </c>
      <c r="H15" s="79">
        <f t="shared" si="18"/>
        <v>44</v>
      </c>
      <c r="I15" s="34">
        <v>0</v>
      </c>
      <c r="J15" s="34">
        <v>0</v>
      </c>
      <c r="K15" s="79">
        <v>0</v>
      </c>
      <c r="L15" s="79">
        <f t="shared" si="19"/>
        <v>454</v>
      </c>
      <c r="M15" s="79">
        <f t="shared" si="20"/>
        <v>394</v>
      </c>
      <c r="N15" s="79">
        <f t="shared" si="21"/>
        <v>848</v>
      </c>
      <c r="P15" s="58" t="s">
        <v>29</v>
      </c>
      <c r="Q15" s="85">
        <v>77</v>
      </c>
      <c r="R15" s="38">
        <v>48</v>
      </c>
      <c r="S15" s="54">
        <f t="shared" si="22"/>
        <v>125</v>
      </c>
      <c r="T15" s="86">
        <v>0</v>
      </c>
      <c r="U15" s="38">
        <v>0</v>
      </c>
      <c r="V15" s="55">
        <v>0</v>
      </c>
      <c r="W15" s="82">
        <v>0</v>
      </c>
      <c r="X15" s="88">
        <v>0</v>
      </c>
      <c r="Y15" s="59">
        <v>0</v>
      </c>
      <c r="Z15" s="57">
        <f t="shared" si="23"/>
        <v>77</v>
      </c>
      <c r="AA15" s="57">
        <f t="shared" si="24"/>
        <v>48</v>
      </c>
      <c r="AB15" s="57">
        <f t="shared" si="25"/>
        <v>125</v>
      </c>
      <c r="AD15" s="84" t="s">
        <v>29</v>
      </c>
      <c r="AE15" s="86">
        <v>83</v>
      </c>
      <c r="AF15" s="38">
        <v>66</v>
      </c>
      <c r="AG15" s="11">
        <f t="shared" si="2"/>
        <v>149</v>
      </c>
      <c r="AH15" s="85">
        <v>0</v>
      </c>
      <c r="AI15" s="38">
        <v>0</v>
      </c>
      <c r="AJ15" s="31">
        <v>0</v>
      </c>
      <c r="AK15" s="86">
        <v>0</v>
      </c>
      <c r="AL15" s="38">
        <v>0</v>
      </c>
      <c r="AM15" s="8">
        <v>0</v>
      </c>
      <c r="AN15" s="6">
        <f t="shared" si="26"/>
        <v>83</v>
      </c>
      <c r="AO15" s="6">
        <f t="shared" si="27"/>
        <v>66</v>
      </c>
      <c r="AP15" s="6">
        <f t="shared" si="28"/>
        <v>149</v>
      </c>
      <c r="AR15" s="84" t="s">
        <v>29</v>
      </c>
      <c r="AS15" s="95">
        <v>25</v>
      </c>
      <c r="AT15" s="95">
        <v>31</v>
      </c>
      <c r="AU15" s="56">
        <f t="shared" si="4"/>
        <v>56</v>
      </c>
      <c r="AV15" s="95">
        <v>0</v>
      </c>
      <c r="AW15" s="95">
        <v>0</v>
      </c>
      <c r="AX15" s="29">
        <v>0</v>
      </c>
      <c r="AY15" s="82">
        <v>0</v>
      </c>
      <c r="AZ15" s="88">
        <v>0</v>
      </c>
      <c r="BA15" s="59">
        <v>0</v>
      </c>
      <c r="BB15" s="57">
        <f t="shared" si="29"/>
        <v>25</v>
      </c>
      <c r="BC15" s="57">
        <f t="shared" si="30"/>
        <v>31</v>
      </c>
      <c r="BD15" s="57">
        <f t="shared" si="31"/>
        <v>56</v>
      </c>
      <c r="BF15" s="84" t="s">
        <v>29</v>
      </c>
      <c r="BG15" s="85">
        <v>66</v>
      </c>
      <c r="BH15" s="38">
        <v>53</v>
      </c>
      <c r="BI15" s="27">
        <f t="shared" si="6"/>
        <v>119</v>
      </c>
      <c r="BJ15" s="95">
        <v>0</v>
      </c>
      <c r="BK15" s="95">
        <v>0</v>
      </c>
      <c r="BL15" s="29">
        <v>0</v>
      </c>
      <c r="BM15" s="82">
        <v>0</v>
      </c>
      <c r="BN15" s="88">
        <v>0</v>
      </c>
      <c r="BO15" s="59">
        <v>0</v>
      </c>
      <c r="BP15" s="57">
        <f t="shared" si="32"/>
        <v>66</v>
      </c>
      <c r="BQ15" s="57">
        <f t="shared" si="33"/>
        <v>53</v>
      </c>
      <c r="BR15" s="57">
        <f t="shared" si="34"/>
        <v>119</v>
      </c>
      <c r="BT15" s="84" t="s">
        <v>29</v>
      </c>
      <c r="BU15" s="85">
        <v>20</v>
      </c>
      <c r="BV15" s="38">
        <v>12</v>
      </c>
      <c r="BW15" s="4">
        <f t="shared" si="35"/>
        <v>32</v>
      </c>
      <c r="BX15" s="95">
        <v>5</v>
      </c>
      <c r="BY15" s="95">
        <v>7</v>
      </c>
      <c r="BZ15" s="29">
        <f t="shared" si="36"/>
        <v>12</v>
      </c>
      <c r="CA15" s="82">
        <v>0</v>
      </c>
      <c r="CB15" s="88">
        <v>0</v>
      </c>
      <c r="CC15" s="59">
        <v>0</v>
      </c>
      <c r="CD15" s="57">
        <f t="shared" si="37"/>
        <v>25</v>
      </c>
      <c r="CE15" s="57">
        <f t="shared" si="38"/>
        <v>19</v>
      </c>
      <c r="CF15" s="57">
        <f t="shared" si="39"/>
        <v>44</v>
      </c>
      <c r="CH15" s="84" t="s">
        <v>29</v>
      </c>
      <c r="CI15" s="85">
        <v>23</v>
      </c>
      <c r="CJ15" s="38">
        <v>22</v>
      </c>
      <c r="CK15" s="4">
        <f t="shared" si="40"/>
        <v>45</v>
      </c>
      <c r="CL15" s="86">
        <v>16</v>
      </c>
      <c r="CM15" s="38">
        <v>16</v>
      </c>
      <c r="CN15" s="29">
        <f t="shared" si="41"/>
        <v>32</v>
      </c>
      <c r="CO15" s="82">
        <v>0</v>
      </c>
      <c r="CP15" s="88">
        <v>0</v>
      </c>
      <c r="CQ15" s="59">
        <v>0</v>
      </c>
      <c r="CR15" s="57">
        <f t="shared" si="42"/>
        <v>39</v>
      </c>
      <c r="CS15" s="57">
        <f t="shared" si="43"/>
        <v>38</v>
      </c>
      <c r="CT15" s="57">
        <f t="shared" si="44"/>
        <v>77</v>
      </c>
      <c r="CV15" s="84" t="s">
        <v>29</v>
      </c>
      <c r="CW15" s="85">
        <v>23</v>
      </c>
      <c r="CX15" s="38">
        <v>13</v>
      </c>
      <c r="CY15" s="4">
        <f t="shared" si="45"/>
        <v>36</v>
      </c>
      <c r="CZ15" s="82">
        <v>0</v>
      </c>
      <c r="DA15" s="88">
        <v>0</v>
      </c>
      <c r="DB15" s="29">
        <v>0</v>
      </c>
      <c r="DC15" s="82">
        <v>0</v>
      </c>
      <c r="DD15" s="88">
        <v>0</v>
      </c>
      <c r="DE15" s="59">
        <v>0</v>
      </c>
      <c r="DF15" s="57">
        <f t="shared" si="46"/>
        <v>23</v>
      </c>
      <c r="DG15" s="57">
        <f t="shared" si="47"/>
        <v>13</v>
      </c>
      <c r="DH15" s="57">
        <f t="shared" si="48"/>
        <v>36</v>
      </c>
      <c r="DJ15" s="84" t="s">
        <v>29</v>
      </c>
      <c r="DK15" s="85">
        <v>58</v>
      </c>
      <c r="DL15" s="38">
        <v>61</v>
      </c>
      <c r="DM15" s="4">
        <f t="shared" si="49"/>
        <v>119</v>
      </c>
      <c r="DN15" s="81">
        <v>0</v>
      </c>
      <c r="DO15" s="35">
        <v>0</v>
      </c>
      <c r="DP15" s="29">
        <v>0</v>
      </c>
      <c r="DQ15" s="82">
        <v>0</v>
      </c>
      <c r="DR15" s="83">
        <v>0</v>
      </c>
      <c r="DS15" s="56">
        <v>0</v>
      </c>
      <c r="DT15" s="57">
        <f t="shared" si="50"/>
        <v>58</v>
      </c>
      <c r="DU15" s="57">
        <f t="shared" si="51"/>
        <v>61</v>
      </c>
      <c r="DV15" s="57">
        <f t="shared" si="52"/>
        <v>119</v>
      </c>
      <c r="DX15" s="84" t="s">
        <v>29</v>
      </c>
      <c r="DY15" s="85">
        <v>58</v>
      </c>
      <c r="DZ15" s="38">
        <v>65</v>
      </c>
      <c r="EA15" s="4">
        <f t="shared" si="53"/>
        <v>123</v>
      </c>
      <c r="EB15" s="95">
        <v>0</v>
      </c>
      <c r="EC15" s="95">
        <v>0</v>
      </c>
      <c r="ED15" s="29">
        <v>0</v>
      </c>
      <c r="EE15" s="82">
        <v>0</v>
      </c>
      <c r="EF15" s="88">
        <v>0</v>
      </c>
      <c r="EG15" s="59">
        <v>0</v>
      </c>
      <c r="EH15" s="57">
        <f t="shared" si="54"/>
        <v>58</v>
      </c>
      <c r="EI15" s="57">
        <f t="shared" si="55"/>
        <v>65</v>
      </c>
      <c r="EJ15" s="57">
        <f t="shared" si="56"/>
        <v>123</v>
      </c>
    </row>
    <row r="16" spans="2:140" ht="21.75" thickBot="1" x14ac:dyDescent="0.25">
      <c r="B16" s="30" t="s">
        <v>30</v>
      </c>
      <c r="C16" s="34">
        <f t="shared" si="13"/>
        <v>458</v>
      </c>
      <c r="D16" s="34">
        <f t="shared" si="14"/>
        <v>420</v>
      </c>
      <c r="E16" s="79">
        <f t="shared" si="15"/>
        <v>878</v>
      </c>
      <c r="F16" s="34">
        <f t="shared" si="16"/>
        <v>21</v>
      </c>
      <c r="G16" s="34">
        <f t="shared" si="17"/>
        <v>20</v>
      </c>
      <c r="H16" s="79">
        <f t="shared" si="18"/>
        <v>41</v>
      </c>
      <c r="I16" s="34">
        <v>0</v>
      </c>
      <c r="J16" s="34">
        <v>0</v>
      </c>
      <c r="K16" s="79">
        <v>0</v>
      </c>
      <c r="L16" s="79">
        <f t="shared" si="19"/>
        <v>479</v>
      </c>
      <c r="M16" s="79">
        <f t="shared" si="20"/>
        <v>440</v>
      </c>
      <c r="N16" s="79">
        <f t="shared" si="21"/>
        <v>919</v>
      </c>
      <c r="P16" s="58" t="s">
        <v>30</v>
      </c>
      <c r="Q16" s="85">
        <v>77</v>
      </c>
      <c r="R16" s="38">
        <v>86</v>
      </c>
      <c r="S16" s="54">
        <f t="shared" si="22"/>
        <v>163</v>
      </c>
      <c r="T16" s="86">
        <v>0</v>
      </c>
      <c r="U16" s="38">
        <v>0</v>
      </c>
      <c r="V16" s="55">
        <v>0</v>
      </c>
      <c r="W16" s="82">
        <v>0</v>
      </c>
      <c r="X16" s="88">
        <v>0</v>
      </c>
      <c r="Y16" s="59">
        <v>0</v>
      </c>
      <c r="Z16" s="57">
        <f t="shared" si="23"/>
        <v>77</v>
      </c>
      <c r="AA16" s="57">
        <f t="shared" si="24"/>
        <v>86</v>
      </c>
      <c r="AB16" s="57">
        <f t="shared" si="25"/>
        <v>163</v>
      </c>
      <c r="AD16" s="84" t="s">
        <v>30</v>
      </c>
      <c r="AE16" s="86">
        <v>81</v>
      </c>
      <c r="AF16" s="38">
        <v>73</v>
      </c>
      <c r="AG16" s="11">
        <f t="shared" si="2"/>
        <v>154</v>
      </c>
      <c r="AH16" s="85">
        <v>0</v>
      </c>
      <c r="AI16" s="38">
        <v>0</v>
      </c>
      <c r="AJ16" s="31">
        <v>0</v>
      </c>
      <c r="AK16" s="86">
        <v>0</v>
      </c>
      <c r="AL16" s="38">
        <v>0</v>
      </c>
      <c r="AM16" s="8">
        <v>0</v>
      </c>
      <c r="AN16" s="6">
        <f t="shared" si="26"/>
        <v>81</v>
      </c>
      <c r="AO16" s="6">
        <f t="shared" si="27"/>
        <v>73</v>
      </c>
      <c r="AP16" s="6">
        <f t="shared" si="28"/>
        <v>154</v>
      </c>
      <c r="AR16" s="84" t="s">
        <v>30</v>
      </c>
      <c r="AS16" s="95">
        <v>51</v>
      </c>
      <c r="AT16" s="95">
        <v>60</v>
      </c>
      <c r="AU16" s="56">
        <f t="shared" si="4"/>
        <v>111</v>
      </c>
      <c r="AV16" s="95">
        <v>0</v>
      </c>
      <c r="AW16" s="95">
        <v>0</v>
      </c>
      <c r="AX16" s="29">
        <v>0</v>
      </c>
      <c r="AY16" s="82">
        <v>0</v>
      </c>
      <c r="AZ16" s="88">
        <v>0</v>
      </c>
      <c r="BA16" s="59">
        <v>0</v>
      </c>
      <c r="BB16" s="57">
        <f t="shared" si="29"/>
        <v>51</v>
      </c>
      <c r="BC16" s="57">
        <f t="shared" si="30"/>
        <v>60</v>
      </c>
      <c r="BD16" s="57">
        <f t="shared" si="31"/>
        <v>111</v>
      </c>
      <c r="BF16" s="84" t="s">
        <v>30</v>
      </c>
      <c r="BG16" s="85">
        <v>55</v>
      </c>
      <c r="BH16" s="38">
        <v>38</v>
      </c>
      <c r="BI16" s="27">
        <f t="shared" si="6"/>
        <v>93</v>
      </c>
      <c r="BJ16" s="95">
        <v>0</v>
      </c>
      <c r="BK16" s="95">
        <v>0</v>
      </c>
      <c r="BL16" s="29">
        <v>0</v>
      </c>
      <c r="BM16" s="82">
        <v>0</v>
      </c>
      <c r="BN16" s="88">
        <v>0</v>
      </c>
      <c r="BO16" s="59">
        <v>0</v>
      </c>
      <c r="BP16" s="57">
        <f t="shared" si="32"/>
        <v>55</v>
      </c>
      <c r="BQ16" s="57">
        <f t="shared" si="33"/>
        <v>38</v>
      </c>
      <c r="BR16" s="57">
        <f t="shared" si="34"/>
        <v>93</v>
      </c>
      <c r="BT16" s="84" t="s">
        <v>30</v>
      </c>
      <c r="BU16" s="85">
        <v>20</v>
      </c>
      <c r="BV16" s="38">
        <v>15</v>
      </c>
      <c r="BW16" s="4">
        <f t="shared" si="35"/>
        <v>35</v>
      </c>
      <c r="BX16" s="95">
        <v>11</v>
      </c>
      <c r="BY16" s="95">
        <v>10</v>
      </c>
      <c r="BZ16" s="29">
        <f t="shared" si="36"/>
        <v>21</v>
      </c>
      <c r="CA16" s="82">
        <v>0</v>
      </c>
      <c r="CB16" s="88">
        <v>0</v>
      </c>
      <c r="CC16" s="59">
        <v>0</v>
      </c>
      <c r="CD16" s="57">
        <f t="shared" si="37"/>
        <v>31</v>
      </c>
      <c r="CE16" s="57">
        <f t="shared" si="38"/>
        <v>25</v>
      </c>
      <c r="CF16" s="57">
        <f t="shared" si="39"/>
        <v>56</v>
      </c>
      <c r="CH16" s="84" t="s">
        <v>30</v>
      </c>
      <c r="CI16" s="85">
        <v>20</v>
      </c>
      <c r="CJ16" s="38">
        <v>10</v>
      </c>
      <c r="CK16" s="4">
        <f t="shared" si="40"/>
        <v>30</v>
      </c>
      <c r="CL16" s="86">
        <v>10</v>
      </c>
      <c r="CM16" s="38">
        <v>10</v>
      </c>
      <c r="CN16" s="29">
        <f t="shared" si="41"/>
        <v>20</v>
      </c>
      <c r="CO16" s="82">
        <v>0</v>
      </c>
      <c r="CP16" s="88">
        <v>0</v>
      </c>
      <c r="CQ16" s="59">
        <v>0</v>
      </c>
      <c r="CR16" s="57">
        <f t="shared" si="42"/>
        <v>30</v>
      </c>
      <c r="CS16" s="57">
        <f t="shared" si="43"/>
        <v>20</v>
      </c>
      <c r="CT16" s="57">
        <f t="shared" si="44"/>
        <v>50</v>
      </c>
      <c r="CV16" s="84" t="s">
        <v>30</v>
      </c>
      <c r="CW16" s="85">
        <v>36</v>
      </c>
      <c r="CX16" s="38">
        <v>28</v>
      </c>
      <c r="CY16" s="4">
        <f t="shared" si="45"/>
        <v>64</v>
      </c>
      <c r="CZ16" s="82">
        <v>0</v>
      </c>
      <c r="DA16" s="88">
        <v>0</v>
      </c>
      <c r="DB16" s="29">
        <v>0</v>
      </c>
      <c r="DC16" s="82">
        <v>0</v>
      </c>
      <c r="DD16" s="88">
        <v>0</v>
      </c>
      <c r="DE16" s="59">
        <v>0</v>
      </c>
      <c r="DF16" s="57">
        <f t="shared" si="46"/>
        <v>36</v>
      </c>
      <c r="DG16" s="57">
        <f t="shared" si="47"/>
        <v>28</v>
      </c>
      <c r="DH16" s="57">
        <f t="shared" si="48"/>
        <v>64</v>
      </c>
      <c r="DJ16" s="84" t="s">
        <v>30</v>
      </c>
      <c r="DK16" s="85">
        <v>53</v>
      </c>
      <c r="DL16" s="38">
        <v>50</v>
      </c>
      <c r="DM16" s="4">
        <f t="shared" si="49"/>
        <v>103</v>
      </c>
      <c r="DN16" s="81">
        <v>0</v>
      </c>
      <c r="DO16" s="35">
        <v>0</v>
      </c>
      <c r="DP16" s="29">
        <v>0</v>
      </c>
      <c r="DQ16" s="82">
        <v>0</v>
      </c>
      <c r="DR16" s="83">
        <v>0</v>
      </c>
      <c r="DS16" s="56">
        <v>0</v>
      </c>
      <c r="DT16" s="57">
        <f t="shared" si="50"/>
        <v>53</v>
      </c>
      <c r="DU16" s="57">
        <f t="shared" si="51"/>
        <v>50</v>
      </c>
      <c r="DV16" s="57">
        <f t="shared" si="52"/>
        <v>103</v>
      </c>
      <c r="DX16" s="84" t="s">
        <v>30</v>
      </c>
      <c r="DY16" s="85">
        <v>65</v>
      </c>
      <c r="DZ16" s="38">
        <v>60</v>
      </c>
      <c r="EA16" s="4">
        <f t="shared" si="53"/>
        <v>125</v>
      </c>
      <c r="EB16" s="95">
        <v>0</v>
      </c>
      <c r="EC16" s="95">
        <v>0</v>
      </c>
      <c r="ED16" s="29">
        <v>0</v>
      </c>
      <c r="EE16" s="82">
        <v>0</v>
      </c>
      <c r="EF16" s="88">
        <v>0</v>
      </c>
      <c r="EG16" s="59">
        <v>0</v>
      </c>
      <c r="EH16" s="57">
        <f t="shared" si="54"/>
        <v>65</v>
      </c>
      <c r="EI16" s="57">
        <f t="shared" si="55"/>
        <v>60</v>
      </c>
      <c r="EJ16" s="57">
        <f t="shared" si="56"/>
        <v>125</v>
      </c>
    </row>
    <row r="17" spans="2:140" ht="21.75" thickBot="1" x14ac:dyDescent="0.25">
      <c r="B17" s="30" t="s">
        <v>31</v>
      </c>
      <c r="C17" s="34">
        <f t="shared" si="13"/>
        <v>585</v>
      </c>
      <c r="D17" s="34">
        <f t="shared" si="14"/>
        <v>538</v>
      </c>
      <c r="E17" s="79">
        <f t="shared" si="15"/>
        <v>1123</v>
      </c>
      <c r="F17" s="34">
        <f t="shared" si="16"/>
        <v>47</v>
      </c>
      <c r="G17" s="34">
        <f t="shared" si="17"/>
        <v>28</v>
      </c>
      <c r="H17" s="79">
        <f t="shared" si="18"/>
        <v>75</v>
      </c>
      <c r="I17" s="34">
        <v>0</v>
      </c>
      <c r="J17" s="34">
        <v>0</v>
      </c>
      <c r="K17" s="79">
        <v>0</v>
      </c>
      <c r="L17" s="79">
        <f t="shared" si="19"/>
        <v>632</v>
      </c>
      <c r="M17" s="79">
        <f t="shared" si="20"/>
        <v>566</v>
      </c>
      <c r="N17" s="79">
        <f t="shared" si="21"/>
        <v>1198</v>
      </c>
      <c r="P17" s="58" t="s">
        <v>31</v>
      </c>
      <c r="Q17" s="85">
        <v>118</v>
      </c>
      <c r="R17" s="38">
        <v>93</v>
      </c>
      <c r="S17" s="54">
        <f t="shared" si="22"/>
        <v>211</v>
      </c>
      <c r="T17" s="86">
        <v>0</v>
      </c>
      <c r="U17" s="38">
        <v>0</v>
      </c>
      <c r="V17" s="55">
        <v>0</v>
      </c>
      <c r="W17" s="82">
        <v>0</v>
      </c>
      <c r="X17" s="88">
        <v>0</v>
      </c>
      <c r="Y17" s="59">
        <v>0</v>
      </c>
      <c r="Z17" s="57">
        <f t="shared" si="23"/>
        <v>118</v>
      </c>
      <c r="AA17" s="57">
        <f t="shared" si="24"/>
        <v>93</v>
      </c>
      <c r="AB17" s="57">
        <f t="shared" si="25"/>
        <v>211</v>
      </c>
      <c r="AD17" s="84" t="s">
        <v>31</v>
      </c>
      <c r="AE17" s="86">
        <v>109</v>
      </c>
      <c r="AF17" s="38">
        <v>91</v>
      </c>
      <c r="AG17" s="11">
        <f t="shared" si="2"/>
        <v>200</v>
      </c>
      <c r="AH17" s="85">
        <v>0</v>
      </c>
      <c r="AI17" s="38">
        <v>0</v>
      </c>
      <c r="AJ17" s="31">
        <v>0</v>
      </c>
      <c r="AK17" s="86">
        <v>0</v>
      </c>
      <c r="AL17" s="38">
        <v>0</v>
      </c>
      <c r="AM17" s="8">
        <v>0</v>
      </c>
      <c r="AN17" s="6">
        <f t="shared" si="26"/>
        <v>109</v>
      </c>
      <c r="AO17" s="6">
        <f t="shared" si="27"/>
        <v>91</v>
      </c>
      <c r="AP17" s="6">
        <f t="shared" si="28"/>
        <v>200</v>
      </c>
      <c r="AR17" s="84" t="s">
        <v>31</v>
      </c>
      <c r="AS17" s="95">
        <v>52</v>
      </c>
      <c r="AT17" s="95">
        <v>33</v>
      </c>
      <c r="AU17" s="56">
        <f t="shared" si="4"/>
        <v>85</v>
      </c>
      <c r="AV17" s="95">
        <v>0</v>
      </c>
      <c r="AW17" s="95">
        <v>0</v>
      </c>
      <c r="AX17" s="29">
        <v>0</v>
      </c>
      <c r="AY17" s="82">
        <v>0</v>
      </c>
      <c r="AZ17" s="88">
        <v>0</v>
      </c>
      <c r="BA17" s="59">
        <v>0</v>
      </c>
      <c r="BB17" s="57">
        <f t="shared" si="29"/>
        <v>52</v>
      </c>
      <c r="BC17" s="57">
        <f t="shared" si="30"/>
        <v>33</v>
      </c>
      <c r="BD17" s="57">
        <f t="shared" si="31"/>
        <v>85</v>
      </c>
      <c r="BF17" s="84" t="s">
        <v>31</v>
      </c>
      <c r="BG17" s="85">
        <v>74</v>
      </c>
      <c r="BH17" s="38">
        <v>72</v>
      </c>
      <c r="BI17" s="27">
        <f t="shared" si="6"/>
        <v>146</v>
      </c>
      <c r="BJ17" s="95">
        <v>0</v>
      </c>
      <c r="BK17" s="95">
        <v>0</v>
      </c>
      <c r="BL17" s="29">
        <v>0</v>
      </c>
      <c r="BM17" s="82">
        <v>0</v>
      </c>
      <c r="BN17" s="88">
        <v>0</v>
      </c>
      <c r="BO17" s="59">
        <v>0</v>
      </c>
      <c r="BP17" s="57">
        <f t="shared" si="32"/>
        <v>74</v>
      </c>
      <c r="BQ17" s="57">
        <f t="shared" si="33"/>
        <v>72</v>
      </c>
      <c r="BR17" s="57">
        <f t="shared" si="34"/>
        <v>146</v>
      </c>
      <c r="BT17" s="84" t="s">
        <v>31</v>
      </c>
      <c r="BU17" s="85">
        <v>22</v>
      </c>
      <c r="BV17" s="38">
        <v>29</v>
      </c>
      <c r="BW17" s="4">
        <f t="shared" si="35"/>
        <v>51</v>
      </c>
      <c r="BX17" s="95">
        <v>19</v>
      </c>
      <c r="BY17" s="95">
        <v>9</v>
      </c>
      <c r="BZ17" s="29">
        <f t="shared" si="36"/>
        <v>28</v>
      </c>
      <c r="CA17" s="82">
        <v>0</v>
      </c>
      <c r="CB17" s="88">
        <v>0</v>
      </c>
      <c r="CC17" s="59">
        <v>0</v>
      </c>
      <c r="CD17" s="57">
        <f t="shared" si="37"/>
        <v>41</v>
      </c>
      <c r="CE17" s="57">
        <f t="shared" si="38"/>
        <v>38</v>
      </c>
      <c r="CF17" s="57">
        <f t="shared" si="39"/>
        <v>79</v>
      </c>
      <c r="CH17" s="84" t="s">
        <v>31</v>
      </c>
      <c r="CI17" s="95">
        <v>20</v>
      </c>
      <c r="CJ17" s="95">
        <v>27</v>
      </c>
      <c r="CK17" s="4">
        <f t="shared" si="40"/>
        <v>47</v>
      </c>
      <c r="CL17" s="86">
        <v>28</v>
      </c>
      <c r="CM17" s="38">
        <v>19</v>
      </c>
      <c r="CN17" s="29">
        <f t="shared" si="41"/>
        <v>47</v>
      </c>
      <c r="CO17" s="82">
        <v>0</v>
      </c>
      <c r="CP17" s="88">
        <v>0</v>
      </c>
      <c r="CQ17" s="59">
        <v>0</v>
      </c>
      <c r="CR17" s="57">
        <f t="shared" si="42"/>
        <v>48</v>
      </c>
      <c r="CS17" s="57">
        <f t="shared" si="43"/>
        <v>46</v>
      </c>
      <c r="CT17" s="57">
        <f t="shared" si="44"/>
        <v>94</v>
      </c>
      <c r="CV17" s="84" t="s">
        <v>31</v>
      </c>
      <c r="CW17" s="85">
        <v>22</v>
      </c>
      <c r="CX17" s="38">
        <v>36</v>
      </c>
      <c r="CY17" s="4">
        <f t="shared" si="45"/>
        <v>58</v>
      </c>
      <c r="CZ17" s="82">
        <v>0</v>
      </c>
      <c r="DA17" s="88">
        <v>0</v>
      </c>
      <c r="DB17" s="29">
        <v>0</v>
      </c>
      <c r="DC17" s="82">
        <v>0</v>
      </c>
      <c r="DD17" s="88">
        <v>0</v>
      </c>
      <c r="DE17" s="59">
        <v>0</v>
      </c>
      <c r="DF17" s="57">
        <f t="shared" si="46"/>
        <v>22</v>
      </c>
      <c r="DG17" s="57">
        <f t="shared" si="47"/>
        <v>36</v>
      </c>
      <c r="DH17" s="57">
        <f t="shared" si="48"/>
        <v>58</v>
      </c>
      <c r="DJ17" s="84" t="s">
        <v>31</v>
      </c>
      <c r="DK17" s="85">
        <v>69</v>
      </c>
      <c r="DL17" s="38">
        <v>70</v>
      </c>
      <c r="DM17" s="4">
        <f t="shared" si="49"/>
        <v>139</v>
      </c>
      <c r="DN17" s="81">
        <v>0</v>
      </c>
      <c r="DO17" s="35">
        <v>0</v>
      </c>
      <c r="DP17" s="29">
        <v>0</v>
      </c>
      <c r="DQ17" s="82">
        <v>0</v>
      </c>
      <c r="DR17" s="83">
        <v>0</v>
      </c>
      <c r="DS17" s="56">
        <v>0</v>
      </c>
      <c r="DT17" s="57">
        <f t="shared" si="50"/>
        <v>69</v>
      </c>
      <c r="DU17" s="57">
        <f t="shared" si="51"/>
        <v>70</v>
      </c>
      <c r="DV17" s="57">
        <f t="shared" si="52"/>
        <v>139</v>
      </c>
      <c r="DX17" s="84" t="s">
        <v>31</v>
      </c>
      <c r="DY17" s="85">
        <v>99</v>
      </c>
      <c r="DZ17" s="38">
        <v>87</v>
      </c>
      <c r="EA17" s="4">
        <f t="shared" si="53"/>
        <v>186</v>
      </c>
      <c r="EB17" s="95">
        <v>0</v>
      </c>
      <c r="EC17" s="95">
        <v>0</v>
      </c>
      <c r="ED17" s="29">
        <v>0</v>
      </c>
      <c r="EE17" s="82">
        <v>0</v>
      </c>
      <c r="EF17" s="88">
        <v>0</v>
      </c>
      <c r="EG17" s="59">
        <v>0</v>
      </c>
      <c r="EH17" s="57">
        <f t="shared" si="54"/>
        <v>99</v>
      </c>
      <c r="EI17" s="57">
        <f t="shared" si="55"/>
        <v>87</v>
      </c>
      <c r="EJ17" s="57">
        <f t="shared" si="56"/>
        <v>186</v>
      </c>
    </row>
    <row r="18" spans="2:140" ht="21.75" thickBot="1" x14ac:dyDescent="0.25">
      <c r="B18" s="30" t="s">
        <v>32</v>
      </c>
      <c r="C18" s="34">
        <f t="shared" si="13"/>
        <v>734</v>
      </c>
      <c r="D18" s="34">
        <f t="shared" si="14"/>
        <v>682</v>
      </c>
      <c r="E18" s="79">
        <f t="shared" si="15"/>
        <v>1416</v>
      </c>
      <c r="F18" s="34">
        <f t="shared" si="16"/>
        <v>37</v>
      </c>
      <c r="G18" s="34">
        <f t="shared" si="17"/>
        <v>29</v>
      </c>
      <c r="H18" s="79">
        <f t="shared" si="18"/>
        <v>66</v>
      </c>
      <c r="I18" s="34">
        <v>0</v>
      </c>
      <c r="J18" s="34">
        <v>0</v>
      </c>
      <c r="K18" s="79">
        <v>0</v>
      </c>
      <c r="L18" s="79">
        <f t="shared" si="19"/>
        <v>771</v>
      </c>
      <c r="M18" s="79">
        <f t="shared" si="20"/>
        <v>711</v>
      </c>
      <c r="N18" s="79">
        <f t="shared" si="21"/>
        <v>1482</v>
      </c>
      <c r="P18" s="58" t="s">
        <v>32</v>
      </c>
      <c r="Q18" s="85">
        <v>130</v>
      </c>
      <c r="R18" s="38">
        <v>129</v>
      </c>
      <c r="S18" s="54">
        <f t="shared" si="22"/>
        <v>259</v>
      </c>
      <c r="T18" s="86">
        <v>0</v>
      </c>
      <c r="U18" s="38">
        <v>0</v>
      </c>
      <c r="V18" s="55">
        <v>0</v>
      </c>
      <c r="W18" s="82">
        <v>0</v>
      </c>
      <c r="X18" s="88">
        <v>0</v>
      </c>
      <c r="Y18" s="59">
        <v>0</v>
      </c>
      <c r="Z18" s="57">
        <f t="shared" si="23"/>
        <v>130</v>
      </c>
      <c r="AA18" s="57">
        <f t="shared" si="24"/>
        <v>129</v>
      </c>
      <c r="AB18" s="57">
        <f t="shared" si="25"/>
        <v>259</v>
      </c>
      <c r="AD18" s="84" t="s">
        <v>32</v>
      </c>
      <c r="AE18" s="86">
        <v>123</v>
      </c>
      <c r="AF18" s="38">
        <v>118</v>
      </c>
      <c r="AG18" s="11">
        <f t="shared" si="2"/>
        <v>241</v>
      </c>
      <c r="AH18" s="85">
        <v>0</v>
      </c>
      <c r="AI18" s="38">
        <v>0</v>
      </c>
      <c r="AJ18" s="31">
        <v>0</v>
      </c>
      <c r="AK18" s="86">
        <v>0</v>
      </c>
      <c r="AL18" s="38">
        <v>0</v>
      </c>
      <c r="AM18" s="8">
        <v>0</v>
      </c>
      <c r="AN18" s="6">
        <f t="shared" si="26"/>
        <v>123</v>
      </c>
      <c r="AO18" s="6">
        <f t="shared" si="27"/>
        <v>118</v>
      </c>
      <c r="AP18" s="6">
        <f t="shared" si="28"/>
        <v>241</v>
      </c>
      <c r="AR18" s="84" t="s">
        <v>32</v>
      </c>
      <c r="AS18" s="95">
        <v>64</v>
      </c>
      <c r="AT18" s="95">
        <v>60</v>
      </c>
      <c r="AU18" s="56">
        <f t="shared" si="4"/>
        <v>124</v>
      </c>
      <c r="AV18" s="95">
        <v>0</v>
      </c>
      <c r="AW18" s="95">
        <v>0</v>
      </c>
      <c r="AX18" s="29">
        <v>0</v>
      </c>
      <c r="AY18" s="82">
        <v>0</v>
      </c>
      <c r="AZ18" s="88">
        <v>0</v>
      </c>
      <c r="BA18" s="59">
        <v>0</v>
      </c>
      <c r="BB18" s="57">
        <f t="shared" si="29"/>
        <v>64</v>
      </c>
      <c r="BC18" s="57">
        <f t="shared" si="30"/>
        <v>60</v>
      </c>
      <c r="BD18" s="57">
        <f t="shared" si="31"/>
        <v>124</v>
      </c>
      <c r="BF18" s="84" t="s">
        <v>32</v>
      </c>
      <c r="BG18" s="85">
        <v>102</v>
      </c>
      <c r="BH18" s="38">
        <v>92</v>
      </c>
      <c r="BI18" s="27">
        <f t="shared" si="6"/>
        <v>194</v>
      </c>
      <c r="BJ18" s="95">
        <v>0</v>
      </c>
      <c r="BK18" s="95">
        <v>0</v>
      </c>
      <c r="BL18" s="29">
        <v>0</v>
      </c>
      <c r="BM18" s="82">
        <v>0</v>
      </c>
      <c r="BN18" s="88">
        <v>0</v>
      </c>
      <c r="BO18" s="59">
        <v>0</v>
      </c>
      <c r="BP18" s="57">
        <f t="shared" si="32"/>
        <v>102</v>
      </c>
      <c r="BQ18" s="57">
        <f t="shared" si="33"/>
        <v>92</v>
      </c>
      <c r="BR18" s="57">
        <f t="shared" si="34"/>
        <v>194</v>
      </c>
      <c r="BT18" s="84" t="s">
        <v>32</v>
      </c>
      <c r="BU18" s="85">
        <v>40</v>
      </c>
      <c r="BV18" s="38">
        <v>33</v>
      </c>
      <c r="BW18" s="4">
        <f t="shared" si="35"/>
        <v>73</v>
      </c>
      <c r="BX18" s="95">
        <v>15</v>
      </c>
      <c r="BY18" s="95">
        <v>6</v>
      </c>
      <c r="BZ18" s="29">
        <f t="shared" si="36"/>
        <v>21</v>
      </c>
      <c r="CA18" s="82">
        <v>0</v>
      </c>
      <c r="CB18" s="88">
        <v>0</v>
      </c>
      <c r="CC18" s="59">
        <v>0</v>
      </c>
      <c r="CD18" s="57">
        <f t="shared" si="37"/>
        <v>55</v>
      </c>
      <c r="CE18" s="57">
        <f t="shared" si="38"/>
        <v>39</v>
      </c>
      <c r="CF18" s="57">
        <f t="shared" si="39"/>
        <v>94</v>
      </c>
      <c r="CH18" s="84" t="s">
        <v>32</v>
      </c>
      <c r="CI18" s="85">
        <v>30</v>
      </c>
      <c r="CJ18" s="95">
        <v>24</v>
      </c>
      <c r="CK18" s="4">
        <f t="shared" si="40"/>
        <v>54</v>
      </c>
      <c r="CL18" s="86">
        <v>22</v>
      </c>
      <c r="CM18" s="38">
        <v>23</v>
      </c>
      <c r="CN18" s="29">
        <f t="shared" si="41"/>
        <v>45</v>
      </c>
      <c r="CO18" s="82">
        <v>0</v>
      </c>
      <c r="CP18" s="88">
        <v>0</v>
      </c>
      <c r="CQ18" s="59">
        <v>0</v>
      </c>
      <c r="CR18" s="57">
        <f t="shared" si="42"/>
        <v>52</v>
      </c>
      <c r="CS18" s="57">
        <f t="shared" si="43"/>
        <v>47</v>
      </c>
      <c r="CT18" s="57">
        <f t="shared" si="44"/>
        <v>99</v>
      </c>
      <c r="CV18" s="84" t="s">
        <v>32</v>
      </c>
      <c r="CW18" s="85">
        <v>40</v>
      </c>
      <c r="CX18" s="38">
        <v>19</v>
      </c>
      <c r="CY18" s="4">
        <f t="shared" si="45"/>
        <v>59</v>
      </c>
      <c r="CZ18" s="82">
        <v>0</v>
      </c>
      <c r="DA18" s="88">
        <v>0</v>
      </c>
      <c r="DB18" s="29">
        <v>0</v>
      </c>
      <c r="DC18" s="82">
        <v>0</v>
      </c>
      <c r="DD18" s="88">
        <v>0</v>
      </c>
      <c r="DE18" s="59">
        <v>0</v>
      </c>
      <c r="DF18" s="57">
        <f t="shared" si="46"/>
        <v>40</v>
      </c>
      <c r="DG18" s="57">
        <f t="shared" si="47"/>
        <v>19</v>
      </c>
      <c r="DH18" s="57">
        <f t="shared" si="48"/>
        <v>59</v>
      </c>
      <c r="DJ18" s="84" t="s">
        <v>32</v>
      </c>
      <c r="DK18" s="85">
        <v>91</v>
      </c>
      <c r="DL18" s="38">
        <v>93</v>
      </c>
      <c r="DM18" s="4">
        <f t="shared" si="49"/>
        <v>184</v>
      </c>
      <c r="DN18" s="81">
        <v>0</v>
      </c>
      <c r="DO18" s="35">
        <v>0</v>
      </c>
      <c r="DP18" s="29">
        <v>0</v>
      </c>
      <c r="DQ18" s="82">
        <v>0</v>
      </c>
      <c r="DR18" s="83">
        <v>0</v>
      </c>
      <c r="DS18" s="56">
        <v>0</v>
      </c>
      <c r="DT18" s="57">
        <f t="shared" si="50"/>
        <v>91</v>
      </c>
      <c r="DU18" s="57">
        <f t="shared" si="51"/>
        <v>93</v>
      </c>
      <c r="DV18" s="57">
        <f t="shared" si="52"/>
        <v>184</v>
      </c>
      <c r="DX18" s="84" t="s">
        <v>32</v>
      </c>
      <c r="DY18" s="85">
        <v>114</v>
      </c>
      <c r="DZ18" s="38">
        <v>114</v>
      </c>
      <c r="EA18" s="4">
        <f t="shared" si="53"/>
        <v>228</v>
      </c>
      <c r="EB18" s="95">
        <v>0</v>
      </c>
      <c r="EC18" s="95">
        <v>0</v>
      </c>
      <c r="ED18" s="29">
        <v>0</v>
      </c>
      <c r="EE18" s="82">
        <v>0</v>
      </c>
      <c r="EF18" s="88">
        <v>0</v>
      </c>
      <c r="EG18" s="59">
        <v>0</v>
      </c>
      <c r="EH18" s="57">
        <f t="shared" si="54"/>
        <v>114</v>
      </c>
      <c r="EI18" s="57">
        <f t="shared" si="55"/>
        <v>114</v>
      </c>
      <c r="EJ18" s="57">
        <f t="shared" si="56"/>
        <v>228</v>
      </c>
    </row>
    <row r="19" spans="2:140" ht="21.75" thickBot="1" x14ac:dyDescent="0.25">
      <c r="B19" s="30" t="s">
        <v>33</v>
      </c>
      <c r="C19" s="34">
        <f t="shared" si="13"/>
        <v>623</v>
      </c>
      <c r="D19" s="34">
        <f t="shared" si="14"/>
        <v>583</v>
      </c>
      <c r="E19" s="79">
        <f t="shared" si="15"/>
        <v>1206</v>
      </c>
      <c r="F19" s="34">
        <f t="shared" si="16"/>
        <v>29</v>
      </c>
      <c r="G19" s="34">
        <f t="shared" si="17"/>
        <v>35</v>
      </c>
      <c r="H19" s="79">
        <f t="shared" si="18"/>
        <v>64</v>
      </c>
      <c r="I19" s="34">
        <v>0</v>
      </c>
      <c r="J19" s="34">
        <v>0</v>
      </c>
      <c r="K19" s="79">
        <v>0</v>
      </c>
      <c r="L19" s="79">
        <f t="shared" si="19"/>
        <v>652</v>
      </c>
      <c r="M19" s="79">
        <f t="shared" si="20"/>
        <v>618</v>
      </c>
      <c r="N19" s="79">
        <f t="shared" si="21"/>
        <v>1270</v>
      </c>
      <c r="P19" s="58" t="s">
        <v>33</v>
      </c>
      <c r="Q19" s="85">
        <v>107</v>
      </c>
      <c r="R19" s="38">
        <v>107</v>
      </c>
      <c r="S19" s="54">
        <f t="shared" si="22"/>
        <v>214</v>
      </c>
      <c r="T19" s="86">
        <v>0</v>
      </c>
      <c r="U19" s="38">
        <v>0</v>
      </c>
      <c r="V19" s="55">
        <v>0</v>
      </c>
      <c r="W19" s="82">
        <v>0</v>
      </c>
      <c r="X19" s="88">
        <v>0</v>
      </c>
      <c r="Y19" s="59">
        <v>0</v>
      </c>
      <c r="Z19" s="57">
        <f t="shared" si="23"/>
        <v>107</v>
      </c>
      <c r="AA19" s="57">
        <f t="shared" si="24"/>
        <v>107</v>
      </c>
      <c r="AB19" s="57">
        <f t="shared" si="25"/>
        <v>214</v>
      </c>
      <c r="AD19" s="84" t="s">
        <v>33</v>
      </c>
      <c r="AE19" s="86">
        <v>94</v>
      </c>
      <c r="AF19" s="38">
        <v>88</v>
      </c>
      <c r="AG19" s="11">
        <f t="shared" si="2"/>
        <v>182</v>
      </c>
      <c r="AH19" s="85">
        <v>0</v>
      </c>
      <c r="AI19" s="38">
        <v>0</v>
      </c>
      <c r="AJ19" s="31">
        <v>0</v>
      </c>
      <c r="AK19" s="86">
        <v>0</v>
      </c>
      <c r="AL19" s="38">
        <v>0</v>
      </c>
      <c r="AM19" s="8">
        <v>0</v>
      </c>
      <c r="AN19" s="6">
        <f t="shared" si="26"/>
        <v>94</v>
      </c>
      <c r="AO19" s="6">
        <f t="shared" si="27"/>
        <v>88</v>
      </c>
      <c r="AP19" s="6">
        <f t="shared" si="28"/>
        <v>182</v>
      </c>
      <c r="AR19" s="84" t="s">
        <v>33</v>
      </c>
      <c r="AS19" s="95">
        <v>52</v>
      </c>
      <c r="AT19" s="95">
        <v>65</v>
      </c>
      <c r="AU19" s="56">
        <f t="shared" si="4"/>
        <v>117</v>
      </c>
      <c r="AV19" s="95">
        <v>0</v>
      </c>
      <c r="AW19" s="95">
        <v>0</v>
      </c>
      <c r="AX19" s="29">
        <v>0</v>
      </c>
      <c r="AY19" s="82">
        <v>0</v>
      </c>
      <c r="AZ19" s="88">
        <v>0</v>
      </c>
      <c r="BA19" s="59">
        <v>0</v>
      </c>
      <c r="BB19" s="57">
        <f t="shared" si="29"/>
        <v>52</v>
      </c>
      <c r="BC19" s="57">
        <f t="shared" si="30"/>
        <v>65</v>
      </c>
      <c r="BD19" s="57">
        <f t="shared" si="31"/>
        <v>117</v>
      </c>
      <c r="BF19" s="84" t="s">
        <v>33</v>
      </c>
      <c r="BG19" s="85">
        <v>80</v>
      </c>
      <c r="BH19" s="38">
        <v>69</v>
      </c>
      <c r="BI19" s="27">
        <f t="shared" si="6"/>
        <v>149</v>
      </c>
      <c r="BJ19" s="95">
        <v>0</v>
      </c>
      <c r="BK19" s="95">
        <v>0</v>
      </c>
      <c r="BL19" s="29">
        <v>0</v>
      </c>
      <c r="BM19" s="82">
        <v>0</v>
      </c>
      <c r="BN19" s="88">
        <v>0</v>
      </c>
      <c r="BO19" s="59">
        <v>0</v>
      </c>
      <c r="BP19" s="57">
        <f t="shared" si="32"/>
        <v>80</v>
      </c>
      <c r="BQ19" s="57">
        <f t="shared" si="33"/>
        <v>69</v>
      </c>
      <c r="BR19" s="57">
        <f t="shared" si="34"/>
        <v>149</v>
      </c>
      <c r="BT19" s="84" t="s">
        <v>33</v>
      </c>
      <c r="BU19" s="85">
        <v>27</v>
      </c>
      <c r="BV19" s="38">
        <v>23</v>
      </c>
      <c r="BW19" s="4">
        <f t="shared" si="35"/>
        <v>50</v>
      </c>
      <c r="BX19" s="95">
        <v>8</v>
      </c>
      <c r="BY19" s="95">
        <v>16</v>
      </c>
      <c r="BZ19" s="29">
        <f t="shared" si="36"/>
        <v>24</v>
      </c>
      <c r="CA19" s="82">
        <v>0</v>
      </c>
      <c r="CB19" s="88">
        <v>0</v>
      </c>
      <c r="CC19" s="59">
        <v>0</v>
      </c>
      <c r="CD19" s="57">
        <f t="shared" si="37"/>
        <v>35</v>
      </c>
      <c r="CE19" s="57">
        <f t="shared" si="38"/>
        <v>39</v>
      </c>
      <c r="CF19" s="57">
        <f t="shared" si="39"/>
        <v>74</v>
      </c>
      <c r="CH19" s="84" t="s">
        <v>33</v>
      </c>
      <c r="CI19" s="85">
        <v>39</v>
      </c>
      <c r="CJ19" s="38">
        <v>26</v>
      </c>
      <c r="CK19" s="4">
        <f t="shared" si="40"/>
        <v>65</v>
      </c>
      <c r="CL19" s="86">
        <v>21</v>
      </c>
      <c r="CM19" s="95">
        <v>19</v>
      </c>
      <c r="CN19" s="29">
        <f t="shared" si="41"/>
        <v>40</v>
      </c>
      <c r="CO19" s="82">
        <v>0</v>
      </c>
      <c r="CP19" s="88">
        <v>0</v>
      </c>
      <c r="CQ19" s="59">
        <v>0</v>
      </c>
      <c r="CR19" s="57">
        <f t="shared" si="42"/>
        <v>60</v>
      </c>
      <c r="CS19" s="57">
        <f t="shared" si="43"/>
        <v>45</v>
      </c>
      <c r="CT19" s="57">
        <f t="shared" si="44"/>
        <v>105</v>
      </c>
      <c r="CV19" s="84" t="s">
        <v>33</v>
      </c>
      <c r="CW19" s="85">
        <v>23</v>
      </c>
      <c r="CX19" s="38">
        <v>23</v>
      </c>
      <c r="CY19" s="4">
        <f t="shared" si="45"/>
        <v>46</v>
      </c>
      <c r="CZ19" s="82">
        <v>0</v>
      </c>
      <c r="DA19" s="88">
        <v>0</v>
      </c>
      <c r="DB19" s="29">
        <v>0</v>
      </c>
      <c r="DC19" s="82">
        <v>0</v>
      </c>
      <c r="DD19" s="88">
        <v>0</v>
      </c>
      <c r="DE19" s="59">
        <v>0</v>
      </c>
      <c r="DF19" s="57">
        <f t="shared" si="46"/>
        <v>23</v>
      </c>
      <c r="DG19" s="57">
        <f t="shared" si="47"/>
        <v>23</v>
      </c>
      <c r="DH19" s="57">
        <f t="shared" si="48"/>
        <v>46</v>
      </c>
      <c r="DJ19" s="84" t="s">
        <v>33</v>
      </c>
      <c r="DK19" s="85">
        <v>92</v>
      </c>
      <c r="DL19" s="38">
        <v>85</v>
      </c>
      <c r="DM19" s="4">
        <f t="shared" si="49"/>
        <v>177</v>
      </c>
      <c r="DN19" s="81">
        <v>0</v>
      </c>
      <c r="DO19" s="35">
        <v>0</v>
      </c>
      <c r="DP19" s="29">
        <v>0</v>
      </c>
      <c r="DQ19" s="82">
        <v>0</v>
      </c>
      <c r="DR19" s="83">
        <v>0</v>
      </c>
      <c r="DS19" s="56">
        <v>0</v>
      </c>
      <c r="DT19" s="57">
        <f t="shared" si="50"/>
        <v>92</v>
      </c>
      <c r="DU19" s="57">
        <f t="shared" si="51"/>
        <v>85</v>
      </c>
      <c r="DV19" s="57">
        <f t="shared" si="52"/>
        <v>177</v>
      </c>
      <c r="DX19" s="84" t="s">
        <v>33</v>
      </c>
      <c r="DY19" s="85">
        <v>109</v>
      </c>
      <c r="DZ19" s="38">
        <v>97</v>
      </c>
      <c r="EA19" s="4">
        <f t="shared" si="53"/>
        <v>206</v>
      </c>
      <c r="EB19" s="95">
        <v>0</v>
      </c>
      <c r="EC19" s="95">
        <v>0</v>
      </c>
      <c r="ED19" s="29">
        <v>0</v>
      </c>
      <c r="EE19" s="82">
        <v>0</v>
      </c>
      <c r="EF19" s="88">
        <v>0</v>
      </c>
      <c r="EG19" s="59">
        <v>0</v>
      </c>
      <c r="EH19" s="57">
        <f t="shared" si="54"/>
        <v>109</v>
      </c>
      <c r="EI19" s="57">
        <f t="shared" si="55"/>
        <v>97</v>
      </c>
      <c r="EJ19" s="57">
        <f t="shared" si="56"/>
        <v>206</v>
      </c>
    </row>
    <row r="20" spans="2:140" ht="21.75" thickBot="1" x14ac:dyDescent="0.25">
      <c r="B20" s="30" t="s">
        <v>34</v>
      </c>
      <c r="C20" s="34">
        <f t="shared" si="13"/>
        <v>582</v>
      </c>
      <c r="D20" s="34">
        <f t="shared" si="14"/>
        <v>500</v>
      </c>
      <c r="E20" s="79">
        <f t="shared" si="15"/>
        <v>1082</v>
      </c>
      <c r="F20" s="34">
        <f t="shared" si="16"/>
        <v>30</v>
      </c>
      <c r="G20" s="34">
        <f t="shared" si="17"/>
        <v>27</v>
      </c>
      <c r="H20" s="79">
        <f t="shared" si="18"/>
        <v>57</v>
      </c>
      <c r="I20" s="34">
        <v>0</v>
      </c>
      <c r="J20" s="34">
        <v>0</v>
      </c>
      <c r="K20" s="79">
        <v>0</v>
      </c>
      <c r="L20" s="79">
        <f t="shared" si="19"/>
        <v>612</v>
      </c>
      <c r="M20" s="79">
        <f t="shared" si="20"/>
        <v>527</v>
      </c>
      <c r="N20" s="79">
        <f t="shared" si="21"/>
        <v>1139</v>
      </c>
      <c r="P20" s="58" t="s">
        <v>34</v>
      </c>
      <c r="Q20" s="85">
        <v>97</v>
      </c>
      <c r="R20" s="38">
        <v>79</v>
      </c>
      <c r="S20" s="54">
        <f t="shared" si="22"/>
        <v>176</v>
      </c>
      <c r="T20" s="86">
        <v>0</v>
      </c>
      <c r="U20" s="38">
        <v>0</v>
      </c>
      <c r="V20" s="55">
        <v>0</v>
      </c>
      <c r="W20" s="82">
        <v>0</v>
      </c>
      <c r="X20" s="88">
        <v>0</v>
      </c>
      <c r="Y20" s="59">
        <v>0</v>
      </c>
      <c r="Z20" s="57">
        <f t="shared" si="23"/>
        <v>97</v>
      </c>
      <c r="AA20" s="57">
        <f t="shared" si="24"/>
        <v>79</v>
      </c>
      <c r="AB20" s="57">
        <f t="shared" si="25"/>
        <v>176</v>
      </c>
      <c r="AD20" s="84" t="s">
        <v>34</v>
      </c>
      <c r="AE20" s="86">
        <v>95</v>
      </c>
      <c r="AF20" s="38">
        <v>83</v>
      </c>
      <c r="AG20" s="11">
        <f t="shared" si="2"/>
        <v>178</v>
      </c>
      <c r="AH20" s="85">
        <v>0</v>
      </c>
      <c r="AI20" s="38">
        <v>0</v>
      </c>
      <c r="AJ20" s="31">
        <v>0</v>
      </c>
      <c r="AK20" s="86">
        <v>0</v>
      </c>
      <c r="AL20" s="38">
        <v>0</v>
      </c>
      <c r="AM20" s="8">
        <v>0</v>
      </c>
      <c r="AN20" s="6">
        <f t="shared" si="26"/>
        <v>95</v>
      </c>
      <c r="AO20" s="6">
        <f t="shared" si="27"/>
        <v>83</v>
      </c>
      <c r="AP20" s="6">
        <f t="shared" si="28"/>
        <v>178</v>
      </c>
      <c r="AR20" s="84" t="s">
        <v>34</v>
      </c>
      <c r="AS20" s="95">
        <v>65</v>
      </c>
      <c r="AT20" s="95">
        <v>54</v>
      </c>
      <c r="AU20" s="56">
        <f t="shared" si="4"/>
        <v>119</v>
      </c>
      <c r="AV20" s="95">
        <v>0</v>
      </c>
      <c r="AW20" s="95">
        <v>0</v>
      </c>
      <c r="AX20" s="29">
        <v>0</v>
      </c>
      <c r="AY20" s="82">
        <v>0</v>
      </c>
      <c r="AZ20" s="88">
        <v>0</v>
      </c>
      <c r="BA20" s="59">
        <v>0</v>
      </c>
      <c r="BB20" s="57">
        <f t="shared" si="29"/>
        <v>65</v>
      </c>
      <c r="BC20" s="57">
        <f t="shared" si="30"/>
        <v>54</v>
      </c>
      <c r="BD20" s="57">
        <f t="shared" si="31"/>
        <v>119</v>
      </c>
      <c r="BF20" s="84" t="s">
        <v>34</v>
      </c>
      <c r="BG20" s="85">
        <v>60</v>
      </c>
      <c r="BH20" s="38">
        <v>64</v>
      </c>
      <c r="BI20" s="27">
        <f t="shared" si="6"/>
        <v>124</v>
      </c>
      <c r="BJ20" s="95">
        <v>0</v>
      </c>
      <c r="BK20" s="95">
        <v>0</v>
      </c>
      <c r="BL20" s="29">
        <v>0</v>
      </c>
      <c r="BM20" s="82">
        <v>0</v>
      </c>
      <c r="BN20" s="88">
        <v>0</v>
      </c>
      <c r="BO20" s="59">
        <v>0</v>
      </c>
      <c r="BP20" s="57">
        <f t="shared" si="32"/>
        <v>60</v>
      </c>
      <c r="BQ20" s="57">
        <f t="shared" si="33"/>
        <v>64</v>
      </c>
      <c r="BR20" s="57">
        <f t="shared" si="34"/>
        <v>124</v>
      </c>
      <c r="BT20" s="84" t="s">
        <v>34</v>
      </c>
      <c r="BU20" s="85">
        <v>29</v>
      </c>
      <c r="BV20" s="38">
        <v>29</v>
      </c>
      <c r="BW20" s="4">
        <f t="shared" si="35"/>
        <v>58</v>
      </c>
      <c r="BX20" s="95">
        <v>10</v>
      </c>
      <c r="BY20" s="95">
        <v>6</v>
      </c>
      <c r="BZ20" s="29">
        <f t="shared" si="36"/>
        <v>16</v>
      </c>
      <c r="CA20" s="82">
        <v>0</v>
      </c>
      <c r="CB20" s="88">
        <v>0</v>
      </c>
      <c r="CC20" s="59">
        <v>0</v>
      </c>
      <c r="CD20" s="57">
        <f t="shared" si="37"/>
        <v>39</v>
      </c>
      <c r="CE20" s="57">
        <f t="shared" si="38"/>
        <v>35</v>
      </c>
      <c r="CF20" s="57">
        <f t="shared" si="39"/>
        <v>74</v>
      </c>
      <c r="CH20" s="84" t="s">
        <v>34</v>
      </c>
      <c r="CI20" s="85">
        <v>24</v>
      </c>
      <c r="CJ20" s="95">
        <v>28</v>
      </c>
      <c r="CK20" s="4">
        <f t="shared" si="40"/>
        <v>52</v>
      </c>
      <c r="CL20" s="86">
        <v>20</v>
      </c>
      <c r="CM20" s="95">
        <v>21</v>
      </c>
      <c r="CN20" s="29">
        <f t="shared" si="41"/>
        <v>41</v>
      </c>
      <c r="CO20" s="82">
        <v>0</v>
      </c>
      <c r="CP20" s="88">
        <v>0</v>
      </c>
      <c r="CQ20" s="59">
        <v>0</v>
      </c>
      <c r="CR20" s="57">
        <f t="shared" si="42"/>
        <v>44</v>
      </c>
      <c r="CS20" s="57">
        <f t="shared" si="43"/>
        <v>49</v>
      </c>
      <c r="CT20" s="57">
        <f t="shared" si="44"/>
        <v>93</v>
      </c>
      <c r="CV20" s="84" t="s">
        <v>34</v>
      </c>
      <c r="CW20" s="85">
        <v>31</v>
      </c>
      <c r="CX20" s="38">
        <v>32</v>
      </c>
      <c r="CY20" s="4">
        <f t="shared" si="45"/>
        <v>63</v>
      </c>
      <c r="CZ20" s="82">
        <v>0</v>
      </c>
      <c r="DA20" s="88">
        <v>0</v>
      </c>
      <c r="DB20" s="29">
        <v>0</v>
      </c>
      <c r="DC20" s="82">
        <v>0</v>
      </c>
      <c r="DD20" s="88">
        <v>0</v>
      </c>
      <c r="DE20" s="59">
        <v>0</v>
      </c>
      <c r="DF20" s="57">
        <f t="shared" si="46"/>
        <v>31</v>
      </c>
      <c r="DG20" s="57">
        <f t="shared" si="47"/>
        <v>32</v>
      </c>
      <c r="DH20" s="57">
        <f t="shared" si="48"/>
        <v>63</v>
      </c>
      <c r="DJ20" s="84" t="s">
        <v>34</v>
      </c>
      <c r="DK20" s="85">
        <v>75</v>
      </c>
      <c r="DL20" s="38">
        <v>61</v>
      </c>
      <c r="DM20" s="4">
        <f t="shared" si="49"/>
        <v>136</v>
      </c>
      <c r="DN20" s="81">
        <v>0</v>
      </c>
      <c r="DO20" s="35">
        <v>0</v>
      </c>
      <c r="DP20" s="29">
        <v>0</v>
      </c>
      <c r="DQ20" s="82">
        <v>0</v>
      </c>
      <c r="DR20" s="83">
        <v>0</v>
      </c>
      <c r="DS20" s="56">
        <v>0</v>
      </c>
      <c r="DT20" s="57">
        <f t="shared" si="50"/>
        <v>75</v>
      </c>
      <c r="DU20" s="57">
        <f t="shared" si="51"/>
        <v>61</v>
      </c>
      <c r="DV20" s="57">
        <f t="shared" si="52"/>
        <v>136</v>
      </c>
      <c r="DX20" s="84" t="s">
        <v>34</v>
      </c>
      <c r="DY20" s="85">
        <v>106</v>
      </c>
      <c r="DZ20" s="38">
        <v>70</v>
      </c>
      <c r="EA20" s="4">
        <f t="shared" si="53"/>
        <v>176</v>
      </c>
      <c r="EB20" s="95">
        <v>0</v>
      </c>
      <c r="EC20" s="95">
        <v>0</v>
      </c>
      <c r="ED20" s="29">
        <v>0</v>
      </c>
      <c r="EE20" s="82">
        <v>0</v>
      </c>
      <c r="EF20" s="88">
        <v>0</v>
      </c>
      <c r="EG20" s="59">
        <v>0</v>
      </c>
      <c r="EH20" s="57">
        <f t="shared" si="54"/>
        <v>106</v>
      </c>
      <c r="EI20" s="57">
        <f t="shared" si="55"/>
        <v>70</v>
      </c>
      <c r="EJ20" s="57">
        <f t="shared" si="56"/>
        <v>176</v>
      </c>
    </row>
    <row r="21" spans="2:140" ht="21.75" thickBot="1" x14ac:dyDescent="0.25">
      <c r="B21" s="30" t="s">
        <v>35</v>
      </c>
      <c r="C21" s="34">
        <f t="shared" si="13"/>
        <v>520</v>
      </c>
      <c r="D21" s="34">
        <f t="shared" si="14"/>
        <v>452</v>
      </c>
      <c r="E21" s="79">
        <f t="shared" si="15"/>
        <v>972</v>
      </c>
      <c r="F21" s="34">
        <f t="shared" si="16"/>
        <v>21</v>
      </c>
      <c r="G21" s="34">
        <f t="shared" si="17"/>
        <v>22</v>
      </c>
      <c r="H21" s="79">
        <f t="shared" si="18"/>
        <v>43</v>
      </c>
      <c r="I21" s="34">
        <v>0</v>
      </c>
      <c r="J21" s="34">
        <v>0</v>
      </c>
      <c r="K21" s="79">
        <v>0</v>
      </c>
      <c r="L21" s="79">
        <f t="shared" si="19"/>
        <v>541</v>
      </c>
      <c r="M21" s="79">
        <f t="shared" si="20"/>
        <v>474</v>
      </c>
      <c r="N21" s="79">
        <f t="shared" si="21"/>
        <v>1015</v>
      </c>
      <c r="P21" s="58" t="s">
        <v>35</v>
      </c>
      <c r="Q21" s="85">
        <v>103</v>
      </c>
      <c r="R21" s="38">
        <v>89</v>
      </c>
      <c r="S21" s="54">
        <f t="shared" si="22"/>
        <v>192</v>
      </c>
      <c r="T21" s="86">
        <v>0</v>
      </c>
      <c r="U21" s="38">
        <v>0</v>
      </c>
      <c r="V21" s="55">
        <v>0</v>
      </c>
      <c r="W21" s="82">
        <v>0</v>
      </c>
      <c r="X21" s="88">
        <v>0</v>
      </c>
      <c r="Y21" s="59">
        <v>0</v>
      </c>
      <c r="Z21" s="57">
        <f t="shared" si="23"/>
        <v>103</v>
      </c>
      <c r="AA21" s="57">
        <f t="shared" si="24"/>
        <v>89</v>
      </c>
      <c r="AB21" s="57">
        <f t="shared" si="25"/>
        <v>192</v>
      </c>
      <c r="AD21" s="84" t="s">
        <v>35</v>
      </c>
      <c r="AE21" s="86">
        <v>86</v>
      </c>
      <c r="AF21" s="38">
        <v>82</v>
      </c>
      <c r="AG21" s="11">
        <f t="shared" si="2"/>
        <v>168</v>
      </c>
      <c r="AH21" s="85">
        <v>0</v>
      </c>
      <c r="AI21" s="38">
        <v>0</v>
      </c>
      <c r="AJ21" s="31">
        <v>0</v>
      </c>
      <c r="AK21" s="86">
        <v>0</v>
      </c>
      <c r="AL21" s="38">
        <v>0</v>
      </c>
      <c r="AM21" s="8">
        <v>0</v>
      </c>
      <c r="AN21" s="6">
        <f t="shared" si="26"/>
        <v>86</v>
      </c>
      <c r="AO21" s="6">
        <f t="shared" si="27"/>
        <v>82</v>
      </c>
      <c r="AP21" s="6">
        <f t="shared" si="28"/>
        <v>168</v>
      </c>
      <c r="AR21" s="84" t="s">
        <v>35</v>
      </c>
      <c r="AS21" s="95">
        <v>39</v>
      </c>
      <c r="AT21" s="95">
        <v>35</v>
      </c>
      <c r="AU21" s="56">
        <f t="shared" si="4"/>
        <v>74</v>
      </c>
      <c r="AV21" s="95">
        <v>0</v>
      </c>
      <c r="AW21" s="95">
        <v>0</v>
      </c>
      <c r="AX21" s="29">
        <v>0</v>
      </c>
      <c r="AY21" s="82">
        <v>0</v>
      </c>
      <c r="AZ21" s="88">
        <v>0</v>
      </c>
      <c r="BA21" s="59">
        <v>0</v>
      </c>
      <c r="BB21" s="57">
        <f t="shared" si="29"/>
        <v>39</v>
      </c>
      <c r="BC21" s="57">
        <f t="shared" si="30"/>
        <v>35</v>
      </c>
      <c r="BD21" s="57">
        <f t="shared" si="31"/>
        <v>74</v>
      </c>
      <c r="BF21" s="84" t="s">
        <v>35</v>
      </c>
      <c r="BG21" s="85">
        <v>67</v>
      </c>
      <c r="BH21" s="38">
        <v>61</v>
      </c>
      <c r="BI21" s="27">
        <f t="shared" si="6"/>
        <v>128</v>
      </c>
      <c r="BJ21" s="95">
        <v>0</v>
      </c>
      <c r="BK21" s="95">
        <v>0</v>
      </c>
      <c r="BL21" s="29">
        <v>0</v>
      </c>
      <c r="BM21" s="82">
        <v>0</v>
      </c>
      <c r="BN21" s="88">
        <v>0</v>
      </c>
      <c r="BO21" s="59">
        <v>0</v>
      </c>
      <c r="BP21" s="57">
        <f t="shared" si="32"/>
        <v>67</v>
      </c>
      <c r="BQ21" s="57">
        <f t="shared" si="33"/>
        <v>61</v>
      </c>
      <c r="BR21" s="57">
        <f t="shared" si="34"/>
        <v>128</v>
      </c>
      <c r="BT21" s="84" t="s">
        <v>35</v>
      </c>
      <c r="BU21" s="85">
        <v>26</v>
      </c>
      <c r="BV21" s="38">
        <v>23</v>
      </c>
      <c r="BW21" s="4">
        <f t="shared" si="35"/>
        <v>49</v>
      </c>
      <c r="BX21" s="95">
        <v>6</v>
      </c>
      <c r="BY21" s="95">
        <v>7</v>
      </c>
      <c r="BZ21" s="29">
        <f t="shared" si="36"/>
        <v>13</v>
      </c>
      <c r="CA21" s="82">
        <v>0</v>
      </c>
      <c r="CB21" s="88">
        <v>0</v>
      </c>
      <c r="CC21" s="59">
        <v>0</v>
      </c>
      <c r="CD21" s="57">
        <f t="shared" si="37"/>
        <v>32</v>
      </c>
      <c r="CE21" s="57">
        <f t="shared" si="38"/>
        <v>30</v>
      </c>
      <c r="CF21" s="57">
        <f t="shared" si="39"/>
        <v>62</v>
      </c>
      <c r="CH21" s="84" t="s">
        <v>35</v>
      </c>
      <c r="CI21" s="95">
        <v>27</v>
      </c>
      <c r="CJ21" s="38">
        <v>25</v>
      </c>
      <c r="CK21" s="4">
        <f t="shared" si="40"/>
        <v>52</v>
      </c>
      <c r="CL21" s="95">
        <v>15</v>
      </c>
      <c r="CM21" s="38">
        <v>15</v>
      </c>
      <c r="CN21" s="29">
        <f t="shared" si="41"/>
        <v>30</v>
      </c>
      <c r="CO21" s="82">
        <v>0</v>
      </c>
      <c r="CP21" s="88">
        <v>0</v>
      </c>
      <c r="CQ21" s="59">
        <v>0</v>
      </c>
      <c r="CR21" s="57">
        <f t="shared" si="42"/>
        <v>42</v>
      </c>
      <c r="CS21" s="57">
        <f t="shared" si="43"/>
        <v>40</v>
      </c>
      <c r="CT21" s="57">
        <f t="shared" si="44"/>
        <v>82</v>
      </c>
      <c r="CV21" s="84" t="s">
        <v>35</v>
      </c>
      <c r="CW21" s="85">
        <v>31</v>
      </c>
      <c r="CX21" s="38">
        <v>21</v>
      </c>
      <c r="CY21" s="4">
        <f t="shared" si="45"/>
        <v>52</v>
      </c>
      <c r="CZ21" s="82">
        <v>0</v>
      </c>
      <c r="DA21" s="88">
        <v>0</v>
      </c>
      <c r="DB21" s="29">
        <v>0</v>
      </c>
      <c r="DC21" s="82">
        <v>0</v>
      </c>
      <c r="DD21" s="88">
        <v>0</v>
      </c>
      <c r="DE21" s="59">
        <v>0</v>
      </c>
      <c r="DF21" s="57">
        <f t="shared" si="46"/>
        <v>31</v>
      </c>
      <c r="DG21" s="57">
        <f t="shared" si="47"/>
        <v>21</v>
      </c>
      <c r="DH21" s="57">
        <f t="shared" si="48"/>
        <v>52</v>
      </c>
      <c r="DJ21" s="84" t="s">
        <v>35</v>
      </c>
      <c r="DK21" s="85">
        <v>64</v>
      </c>
      <c r="DL21" s="38">
        <v>50</v>
      </c>
      <c r="DM21" s="4">
        <f t="shared" si="49"/>
        <v>114</v>
      </c>
      <c r="DN21" s="81">
        <v>0</v>
      </c>
      <c r="DO21" s="35">
        <v>0</v>
      </c>
      <c r="DP21" s="29">
        <v>0</v>
      </c>
      <c r="DQ21" s="82">
        <v>0</v>
      </c>
      <c r="DR21" s="83">
        <v>0</v>
      </c>
      <c r="DS21" s="56">
        <v>0</v>
      </c>
      <c r="DT21" s="57">
        <f t="shared" si="50"/>
        <v>64</v>
      </c>
      <c r="DU21" s="57">
        <f t="shared" si="51"/>
        <v>50</v>
      </c>
      <c r="DV21" s="57">
        <f t="shared" si="52"/>
        <v>114</v>
      </c>
      <c r="DX21" s="84" t="s">
        <v>35</v>
      </c>
      <c r="DY21" s="85">
        <v>77</v>
      </c>
      <c r="DZ21" s="38">
        <v>66</v>
      </c>
      <c r="EA21" s="4">
        <f t="shared" si="53"/>
        <v>143</v>
      </c>
      <c r="EB21" s="95">
        <v>0</v>
      </c>
      <c r="EC21" s="95">
        <v>0</v>
      </c>
      <c r="ED21" s="29">
        <v>0</v>
      </c>
      <c r="EE21" s="82">
        <v>0</v>
      </c>
      <c r="EF21" s="88">
        <v>0</v>
      </c>
      <c r="EG21" s="59">
        <v>0</v>
      </c>
      <c r="EH21" s="57">
        <f t="shared" si="54"/>
        <v>77</v>
      </c>
      <c r="EI21" s="57">
        <f t="shared" si="55"/>
        <v>66</v>
      </c>
      <c r="EJ21" s="57">
        <f t="shared" si="56"/>
        <v>143</v>
      </c>
    </row>
    <row r="22" spans="2:140" ht="21.75" thickBot="1" x14ac:dyDescent="0.25">
      <c r="B22" s="30" t="s">
        <v>36</v>
      </c>
      <c r="C22" s="34">
        <f t="shared" si="13"/>
        <v>410</v>
      </c>
      <c r="D22" s="34">
        <f t="shared" si="14"/>
        <v>381</v>
      </c>
      <c r="E22" s="79">
        <f t="shared" si="15"/>
        <v>791</v>
      </c>
      <c r="F22" s="34">
        <f t="shared" si="16"/>
        <v>23</v>
      </c>
      <c r="G22" s="34">
        <f t="shared" si="17"/>
        <v>22</v>
      </c>
      <c r="H22" s="79">
        <f t="shared" si="18"/>
        <v>45</v>
      </c>
      <c r="I22" s="34">
        <v>0</v>
      </c>
      <c r="J22" s="34">
        <v>0</v>
      </c>
      <c r="K22" s="79">
        <v>0</v>
      </c>
      <c r="L22" s="79">
        <f t="shared" si="19"/>
        <v>433</v>
      </c>
      <c r="M22" s="79">
        <f t="shared" si="20"/>
        <v>403</v>
      </c>
      <c r="N22" s="79">
        <f t="shared" si="21"/>
        <v>836</v>
      </c>
      <c r="P22" s="58" t="s">
        <v>36</v>
      </c>
      <c r="Q22" s="85">
        <v>80</v>
      </c>
      <c r="R22" s="38">
        <v>77</v>
      </c>
      <c r="S22" s="54">
        <f t="shared" si="22"/>
        <v>157</v>
      </c>
      <c r="T22" s="86">
        <v>0</v>
      </c>
      <c r="U22" s="38">
        <v>0</v>
      </c>
      <c r="V22" s="55">
        <v>0</v>
      </c>
      <c r="W22" s="82">
        <v>0</v>
      </c>
      <c r="X22" s="88">
        <v>0</v>
      </c>
      <c r="Y22" s="59">
        <v>0</v>
      </c>
      <c r="Z22" s="57">
        <f t="shared" si="23"/>
        <v>80</v>
      </c>
      <c r="AA22" s="57">
        <f t="shared" si="24"/>
        <v>77</v>
      </c>
      <c r="AB22" s="57">
        <f t="shared" si="25"/>
        <v>157</v>
      </c>
      <c r="AD22" s="84" t="s">
        <v>36</v>
      </c>
      <c r="AE22" s="86">
        <v>63</v>
      </c>
      <c r="AF22" s="38">
        <v>66</v>
      </c>
      <c r="AG22" s="11">
        <f t="shared" si="2"/>
        <v>129</v>
      </c>
      <c r="AH22" s="85">
        <v>0</v>
      </c>
      <c r="AI22" s="38">
        <v>0</v>
      </c>
      <c r="AJ22" s="31">
        <v>0</v>
      </c>
      <c r="AK22" s="86">
        <v>0</v>
      </c>
      <c r="AL22" s="38">
        <v>0</v>
      </c>
      <c r="AM22" s="8">
        <v>0</v>
      </c>
      <c r="AN22" s="6">
        <f t="shared" si="26"/>
        <v>63</v>
      </c>
      <c r="AO22" s="6">
        <f t="shared" si="27"/>
        <v>66</v>
      </c>
      <c r="AP22" s="6">
        <f t="shared" si="28"/>
        <v>129</v>
      </c>
      <c r="AR22" s="84" t="s">
        <v>36</v>
      </c>
      <c r="AS22" s="95">
        <v>32</v>
      </c>
      <c r="AT22" s="95">
        <v>36</v>
      </c>
      <c r="AU22" s="56">
        <f t="shared" si="4"/>
        <v>68</v>
      </c>
      <c r="AV22" s="95">
        <v>0</v>
      </c>
      <c r="AW22" s="95">
        <v>0</v>
      </c>
      <c r="AX22" s="29">
        <v>0</v>
      </c>
      <c r="AY22" s="82">
        <v>0</v>
      </c>
      <c r="AZ22" s="88">
        <v>0</v>
      </c>
      <c r="BA22" s="59">
        <v>0</v>
      </c>
      <c r="BB22" s="57">
        <f t="shared" si="29"/>
        <v>32</v>
      </c>
      <c r="BC22" s="57">
        <f t="shared" si="30"/>
        <v>36</v>
      </c>
      <c r="BD22" s="57">
        <f t="shared" si="31"/>
        <v>68</v>
      </c>
      <c r="BF22" s="84" t="s">
        <v>36</v>
      </c>
      <c r="BG22" s="85">
        <v>53</v>
      </c>
      <c r="BH22" s="38">
        <v>42</v>
      </c>
      <c r="BI22" s="27">
        <f t="shared" si="6"/>
        <v>95</v>
      </c>
      <c r="BJ22" s="95">
        <v>0</v>
      </c>
      <c r="BK22" s="95">
        <v>0</v>
      </c>
      <c r="BL22" s="29">
        <v>0</v>
      </c>
      <c r="BM22" s="82">
        <v>0</v>
      </c>
      <c r="BN22" s="88">
        <v>0</v>
      </c>
      <c r="BO22" s="59">
        <v>0</v>
      </c>
      <c r="BP22" s="57">
        <f t="shared" si="32"/>
        <v>53</v>
      </c>
      <c r="BQ22" s="57">
        <f t="shared" si="33"/>
        <v>42</v>
      </c>
      <c r="BR22" s="57">
        <f t="shared" si="34"/>
        <v>95</v>
      </c>
      <c r="BT22" s="84" t="s">
        <v>36</v>
      </c>
      <c r="BU22" s="85">
        <v>21</v>
      </c>
      <c r="BV22" s="38">
        <v>17</v>
      </c>
      <c r="BW22" s="4">
        <f t="shared" si="35"/>
        <v>38</v>
      </c>
      <c r="BX22" s="95">
        <v>7</v>
      </c>
      <c r="BY22" s="95">
        <v>9</v>
      </c>
      <c r="BZ22" s="29">
        <f t="shared" si="36"/>
        <v>16</v>
      </c>
      <c r="CA22" s="82">
        <v>0</v>
      </c>
      <c r="CB22" s="88">
        <v>0</v>
      </c>
      <c r="CC22" s="59">
        <v>0</v>
      </c>
      <c r="CD22" s="57">
        <f t="shared" si="37"/>
        <v>28</v>
      </c>
      <c r="CE22" s="57">
        <f t="shared" si="38"/>
        <v>26</v>
      </c>
      <c r="CF22" s="57">
        <f t="shared" si="39"/>
        <v>54</v>
      </c>
      <c r="CH22" s="84" t="s">
        <v>36</v>
      </c>
      <c r="CI22" s="85">
        <v>23</v>
      </c>
      <c r="CJ22" s="38">
        <v>16</v>
      </c>
      <c r="CK22" s="4">
        <f t="shared" si="40"/>
        <v>39</v>
      </c>
      <c r="CL22" s="86">
        <v>16</v>
      </c>
      <c r="CM22" s="38">
        <v>13</v>
      </c>
      <c r="CN22" s="29">
        <f t="shared" si="41"/>
        <v>29</v>
      </c>
      <c r="CO22" s="82">
        <v>0</v>
      </c>
      <c r="CP22" s="88">
        <v>0</v>
      </c>
      <c r="CQ22" s="59">
        <v>0</v>
      </c>
      <c r="CR22" s="57">
        <f t="shared" si="42"/>
        <v>39</v>
      </c>
      <c r="CS22" s="57">
        <f t="shared" si="43"/>
        <v>29</v>
      </c>
      <c r="CT22" s="57">
        <f t="shared" si="44"/>
        <v>68</v>
      </c>
      <c r="CV22" s="84" t="s">
        <v>36</v>
      </c>
      <c r="CW22" s="85">
        <v>19</v>
      </c>
      <c r="CX22" s="38">
        <v>16</v>
      </c>
      <c r="CY22" s="4">
        <f t="shared" si="45"/>
        <v>35</v>
      </c>
      <c r="CZ22" s="82">
        <v>0</v>
      </c>
      <c r="DA22" s="88">
        <v>0</v>
      </c>
      <c r="DB22" s="29">
        <v>0</v>
      </c>
      <c r="DC22" s="82">
        <v>0</v>
      </c>
      <c r="DD22" s="88">
        <v>0</v>
      </c>
      <c r="DE22" s="59">
        <v>0</v>
      </c>
      <c r="DF22" s="57">
        <f t="shared" si="46"/>
        <v>19</v>
      </c>
      <c r="DG22" s="57">
        <f t="shared" si="47"/>
        <v>16</v>
      </c>
      <c r="DH22" s="57">
        <f t="shared" si="48"/>
        <v>35</v>
      </c>
      <c r="DJ22" s="84" t="s">
        <v>36</v>
      </c>
      <c r="DK22" s="85">
        <v>58</v>
      </c>
      <c r="DL22" s="38">
        <v>52</v>
      </c>
      <c r="DM22" s="4">
        <f t="shared" si="49"/>
        <v>110</v>
      </c>
      <c r="DN22" s="81">
        <v>0</v>
      </c>
      <c r="DO22" s="35">
        <v>0</v>
      </c>
      <c r="DP22" s="29">
        <v>0</v>
      </c>
      <c r="DQ22" s="82">
        <v>0</v>
      </c>
      <c r="DR22" s="83">
        <v>0</v>
      </c>
      <c r="DS22" s="56">
        <v>0</v>
      </c>
      <c r="DT22" s="57">
        <f t="shared" si="50"/>
        <v>58</v>
      </c>
      <c r="DU22" s="57">
        <f t="shared" si="51"/>
        <v>52</v>
      </c>
      <c r="DV22" s="57">
        <f t="shared" si="52"/>
        <v>110</v>
      </c>
      <c r="DX22" s="84" t="s">
        <v>36</v>
      </c>
      <c r="DY22" s="85">
        <v>61</v>
      </c>
      <c r="DZ22" s="38">
        <v>59</v>
      </c>
      <c r="EA22" s="4">
        <f t="shared" si="53"/>
        <v>120</v>
      </c>
      <c r="EB22" s="95">
        <v>0</v>
      </c>
      <c r="EC22" s="95">
        <v>0</v>
      </c>
      <c r="ED22" s="29">
        <v>0</v>
      </c>
      <c r="EE22" s="82">
        <v>0</v>
      </c>
      <c r="EF22" s="88">
        <v>0</v>
      </c>
      <c r="EG22" s="59">
        <v>0</v>
      </c>
      <c r="EH22" s="57">
        <f t="shared" si="54"/>
        <v>61</v>
      </c>
      <c r="EI22" s="57">
        <f t="shared" si="55"/>
        <v>59</v>
      </c>
      <c r="EJ22" s="57">
        <f t="shared" si="56"/>
        <v>120</v>
      </c>
    </row>
    <row r="23" spans="2:140" ht="21.75" thickBot="1" x14ac:dyDescent="0.25">
      <c r="B23" s="30" t="s">
        <v>37</v>
      </c>
      <c r="C23" s="34">
        <f t="shared" si="13"/>
        <v>273</v>
      </c>
      <c r="D23" s="34">
        <f t="shared" si="14"/>
        <v>282</v>
      </c>
      <c r="E23" s="79">
        <f t="shared" si="15"/>
        <v>555</v>
      </c>
      <c r="F23" s="34">
        <f t="shared" si="16"/>
        <v>16</v>
      </c>
      <c r="G23" s="34">
        <f t="shared" si="17"/>
        <v>16</v>
      </c>
      <c r="H23" s="79">
        <f t="shared" si="18"/>
        <v>32</v>
      </c>
      <c r="I23" s="34">
        <v>0</v>
      </c>
      <c r="J23" s="34">
        <v>0</v>
      </c>
      <c r="K23" s="79">
        <v>0</v>
      </c>
      <c r="L23" s="79">
        <f t="shared" si="19"/>
        <v>289</v>
      </c>
      <c r="M23" s="79">
        <f t="shared" si="20"/>
        <v>298</v>
      </c>
      <c r="N23" s="79">
        <f t="shared" si="21"/>
        <v>587</v>
      </c>
      <c r="P23" s="58" t="s">
        <v>37</v>
      </c>
      <c r="Q23" s="85">
        <v>54</v>
      </c>
      <c r="R23" s="38">
        <v>61</v>
      </c>
      <c r="S23" s="54">
        <f t="shared" si="22"/>
        <v>115</v>
      </c>
      <c r="T23" s="86">
        <v>0</v>
      </c>
      <c r="U23" s="38">
        <v>0</v>
      </c>
      <c r="V23" s="55">
        <v>0</v>
      </c>
      <c r="W23" s="82">
        <v>0</v>
      </c>
      <c r="X23" s="88">
        <v>0</v>
      </c>
      <c r="Y23" s="59">
        <v>0</v>
      </c>
      <c r="Z23" s="57">
        <f t="shared" si="23"/>
        <v>54</v>
      </c>
      <c r="AA23" s="57">
        <f t="shared" si="24"/>
        <v>61</v>
      </c>
      <c r="AB23" s="57">
        <f t="shared" si="25"/>
        <v>115</v>
      </c>
      <c r="AD23" s="84" t="s">
        <v>37</v>
      </c>
      <c r="AE23" s="86">
        <v>35</v>
      </c>
      <c r="AF23" s="38">
        <v>34</v>
      </c>
      <c r="AG23" s="11">
        <f t="shared" si="2"/>
        <v>69</v>
      </c>
      <c r="AH23" s="85">
        <v>0</v>
      </c>
      <c r="AI23" s="38">
        <v>0</v>
      </c>
      <c r="AJ23" s="31">
        <v>0</v>
      </c>
      <c r="AK23" s="86">
        <v>0</v>
      </c>
      <c r="AL23" s="38">
        <v>0</v>
      </c>
      <c r="AM23" s="8">
        <v>0</v>
      </c>
      <c r="AN23" s="6">
        <f t="shared" si="26"/>
        <v>35</v>
      </c>
      <c r="AO23" s="6">
        <f t="shared" si="27"/>
        <v>34</v>
      </c>
      <c r="AP23" s="6">
        <f t="shared" si="28"/>
        <v>69</v>
      </c>
      <c r="AR23" s="84" t="s">
        <v>37</v>
      </c>
      <c r="AS23" s="95">
        <v>27</v>
      </c>
      <c r="AT23" s="95">
        <v>28</v>
      </c>
      <c r="AU23" s="56">
        <f t="shared" si="4"/>
        <v>55</v>
      </c>
      <c r="AV23" s="95">
        <v>0</v>
      </c>
      <c r="AW23" s="95">
        <v>0</v>
      </c>
      <c r="AX23" s="29">
        <v>0</v>
      </c>
      <c r="AY23" s="82">
        <v>0</v>
      </c>
      <c r="AZ23" s="88">
        <v>0</v>
      </c>
      <c r="BA23" s="59">
        <v>0</v>
      </c>
      <c r="BB23" s="57">
        <f t="shared" si="29"/>
        <v>27</v>
      </c>
      <c r="BC23" s="57">
        <f t="shared" si="30"/>
        <v>28</v>
      </c>
      <c r="BD23" s="57">
        <f t="shared" si="31"/>
        <v>55</v>
      </c>
      <c r="BF23" s="84" t="s">
        <v>37</v>
      </c>
      <c r="BG23" s="85">
        <v>50</v>
      </c>
      <c r="BH23" s="38">
        <v>47</v>
      </c>
      <c r="BI23" s="27">
        <f t="shared" si="6"/>
        <v>97</v>
      </c>
      <c r="BJ23" s="95">
        <v>0</v>
      </c>
      <c r="BK23" s="95">
        <v>0</v>
      </c>
      <c r="BL23" s="29">
        <v>0</v>
      </c>
      <c r="BM23" s="82">
        <v>0</v>
      </c>
      <c r="BN23" s="88">
        <v>0</v>
      </c>
      <c r="BO23" s="59">
        <v>0</v>
      </c>
      <c r="BP23" s="57">
        <f t="shared" si="32"/>
        <v>50</v>
      </c>
      <c r="BQ23" s="57">
        <f t="shared" si="33"/>
        <v>47</v>
      </c>
      <c r="BR23" s="57">
        <f t="shared" si="34"/>
        <v>97</v>
      </c>
      <c r="BT23" s="84" t="s">
        <v>37</v>
      </c>
      <c r="BU23" s="85">
        <v>16</v>
      </c>
      <c r="BV23" s="38">
        <v>10</v>
      </c>
      <c r="BW23" s="4">
        <f t="shared" si="35"/>
        <v>26</v>
      </c>
      <c r="BX23" s="95">
        <v>8</v>
      </c>
      <c r="BY23" s="95">
        <v>9</v>
      </c>
      <c r="BZ23" s="29">
        <f t="shared" si="36"/>
        <v>17</v>
      </c>
      <c r="CA23" s="82">
        <v>0</v>
      </c>
      <c r="CB23" s="88">
        <v>0</v>
      </c>
      <c r="CC23" s="59">
        <v>0</v>
      </c>
      <c r="CD23" s="57">
        <f t="shared" si="37"/>
        <v>24</v>
      </c>
      <c r="CE23" s="57">
        <f t="shared" si="38"/>
        <v>19</v>
      </c>
      <c r="CF23" s="57">
        <f t="shared" si="39"/>
        <v>43</v>
      </c>
      <c r="CH23" s="84" t="s">
        <v>37</v>
      </c>
      <c r="CI23" s="85">
        <v>10</v>
      </c>
      <c r="CJ23" s="38">
        <v>13</v>
      </c>
      <c r="CK23" s="4">
        <f t="shared" si="40"/>
        <v>23</v>
      </c>
      <c r="CL23" s="86">
        <v>8</v>
      </c>
      <c r="CM23" s="38">
        <v>7</v>
      </c>
      <c r="CN23" s="29">
        <f t="shared" si="41"/>
        <v>15</v>
      </c>
      <c r="CO23" s="82">
        <v>0</v>
      </c>
      <c r="CP23" s="88">
        <v>0</v>
      </c>
      <c r="CQ23" s="59">
        <v>0</v>
      </c>
      <c r="CR23" s="57">
        <f t="shared" si="42"/>
        <v>18</v>
      </c>
      <c r="CS23" s="57">
        <f t="shared" si="43"/>
        <v>20</v>
      </c>
      <c r="CT23" s="57">
        <f t="shared" si="44"/>
        <v>38</v>
      </c>
      <c r="CV23" s="84" t="s">
        <v>37</v>
      </c>
      <c r="CW23" s="85">
        <v>9</v>
      </c>
      <c r="CX23" s="38">
        <v>17</v>
      </c>
      <c r="CY23" s="4">
        <f t="shared" si="45"/>
        <v>26</v>
      </c>
      <c r="CZ23" s="82">
        <v>0</v>
      </c>
      <c r="DA23" s="88">
        <v>0</v>
      </c>
      <c r="DB23" s="29">
        <v>0</v>
      </c>
      <c r="DC23" s="82">
        <v>0</v>
      </c>
      <c r="DD23" s="88">
        <v>0</v>
      </c>
      <c r="DE23" s="59">
        <v>0</v>
      </c>
      <c r="DF23" s="57">
        <f t="shared" si="46"/>
        <v>9</v>
      </c>
      <c r="DG23" s="57">
        <f t="shared" si="47"/>
        <v>17</v>
      </c>
      <c r="DH23" s="57">
        <f t="shared" si="48"/>
        <v>26</v>
      </c>
      <c r="DJ23" s="84" t="s">
        <v>37</v>
      </c>
      <c r="DK23" s="85">
        <v>36</v>
      </c>
      <c r="DL23" s="38">
        <v>35</v>
      </c>
      <c r="DM23" s="4">
        <f t="shared" si="49"/>
        <v>71</v>
      </c>
      <c r="DN23" s="81">
        <v>0</v>
      </c>
      <c r="DO23" s="35">
        <v>0</v>
      </c>
      <c r="DP23" s="29">
        <v>0</v>
      </c>
      <c r="DQ23" s="82">
        <v>0</v>
      </c>
      <c r="DR23" s="83">
        <v>0</v>
      </c>
      <c r="DS23" s="56">
        <v>0</v>
      </c>
      <c r="DT23" s="57">
        <f t="shared" si="50"/>
        <v>36</v>
      </c>
      <c r="DU23" s="57">
        <f t="shared" si="51"/>
        <v>35</v>
      </c>
      <c r="DV23" s="57">
        <f t="shared" si="52"/>
        <v>71</v>
      </c>
      <c r="DX23" s="84" t="s">
        <v>37</v>
      </c>
      <c r="DY23" s="85">
        <v>36</v>
      </c>
      <c r="DZ23" s="38">
        <v>37</v>
      </c>
      <c r="EA23" s="4">
        <f t="shared" si="53"/>
        <v>73</v>
      </c>
      <c r="EB23" s="95">
        <v>0</v>
      </c>
      <c r="EC23" s="95">
        <v>0</v>
      </c>
      <c r="ED23" s="29">
        <v>0</v>
      </c>
      <c r="EE23" s="82">
        <v>0</v>
      </c>
      <c r="EF23" s="88">
        <v>0</v>
      </c>
      <c r="EG23" s="59">
        <v>0</v>
      </c>
      <c r="EH23" s="57">
        <f t="shared" si="54"/>
        <v>36</v>
      </c>
      <c r="EI23" s="57">
        <f t="shared" si="55"/>
        <v>37</v>
      </c>
      <c r="EJ23" s="57">
        <f t="shared" si="56"/>
        <v>73</v>
      </c>
    </row>
    <row r="24" spans="2:140" ht="21.75" thickBot="1" x14ac:dyDescent="0.25">
      <c r="B24" s="30" t="s">
        <v>38</v>
      </c>
      <c r="C24" s="34">
        <f t="shared" si="13"/>
        <v>185</v>
      </c>
      <c r="D24" s="34">
        <f t="shared" si="14"/>
        <v>194</v>
      </c>
      <c r="E24" s="79">
        <f t="shared" si="15"/>
        <v>379</v>
      </c>
      <c r="F24" s="34">
        <f t="shared" si="16"/>
        <v>13</v>
      </c>
      <c r="G24" s="34">
        <f t="shared" si="17"/>
        <v>14</v>
      </c>
      <c r="H24" s="79">
        <f t="shared" si="18"/>
        <v>27</v>
      </c>
      <c r="I24" s="34">
        <v>0</v>
      </c>
      <c r="J24" s="34">
        <v>0</v>
      </c>
      <c r="K24" s="79">
        <v>0</v>
      </c>
      <c r="L24" s="79">
        <f t="shared" si="19"/>
        <v>198</v>
      </c>
      <c r="M24" s="79">
        <f t="shared" si="20"/>
        <v>208</v>
      </c>
      <c r="N24" s="79">
        <f t="shared" si="21"/>
        <v>406</v>
      </c>
      <c r="P24" s="58" t="s">
        <v>38</v>
      </c>
      <c r="Q24" s="85">
        <v>46</v>
      </c>
      <c r="R24" s="38">
        <v>38</v>
      </c>
      <c r="S24" s="54">
        <f t="shared" si="22"/>
        <v>84</v>
      </c>
      <c r="T24" s="86">
        <v>0</v>
      </c>
      <c r="U24" s="38">
        <v>0</v>
      </c>
      <c r="V24" s="55">
        <v>0</v>
      </c>
      <c r="W24" s="82">
        <v>0</v>
      </c>
      <c r="X24" s="88">
        <v>0</v>
      </c>
      <c r="Y24" s="59">
        <v>0</v>
      </c>
      <c r="Z24" s="57">
        <f t="shared" si="23"/>
        <v>46</v>
      </c>
      <c r="AA24" s="57">
        <f t="shared" si="24"/>
        <v>38</v>
      </c>
      <c r="AB24" s="57">
        <f t="shared" si="25"/>
        <v>84</v>
      </c>
      <c r="AD24" s="84" t="s">
        <v>38</v>
      </c>
      <c r="AE24" s="86">
        <v>33</v>
      </c>
      <c r="AF24" s="38">
        <v>27</v>
      </c>
      <c r="AG24" s="11">
        <f t="shared" si="2"/>
        <v>60</v>
      </c>
      <c r="AH24" s="85">
        <v>0</v>
      </c>
      <c r="AI24" s="38">
        <v>0</v>
      </c>
      <c r="AJ24" s="31">
        <v>0</v>
      </c>
      <c r="AK24" s="86">
        <v>0</v>
      </c>
      <c r="AL24" s="38">
        <v>0</v>
      </c>
      <c r="AM24" s="8">
        <v>0</v>
      </c>
      <c r="AN24" s="6">
        <f t="shared" si="26"/>
        <v>33</v>
      </c>
      <c r="AO24" s="6">
        <f t="shared" si="27"/>
        <v>27</v>
      </c>
      <c r="AP24" s="6">
        <f t="shared" si="28"/>
        <v>60</v>
      </c>
      <c r="AR24" s="84" t="s">
        <v>38</v>
      </c>
      <c r="AS24" s="95">
        <v>14</v>
      </c>
      <c r="AT24" s="95">
        <v>16</v>
      </c>
      <c r="AU24" s="56">
        <f t="shared" si="4"/>
        <v>30</v>
      </c>
      <c r="AV24" s="95">
        <v>0</v>
      </c>
      <c r="AW24" s="95">
        <v>0</v>
      </c>
      <c r="AX24" s="29">
        <v>0</v>
      </c>
      <c r="AY24" s="82">
        <v>0</v>
      </c>
      <c r="AZ24" s="88">
        <v>0</v>
      </c>
      <c r="BA24" s="59">
        <v>0</v>
      </c>
      <c r="BB24" s="57">
        <f t="shared" si="29"/>
        <v>14</v>
      </c>
      <c r="BC24" s="57">
        <f t="shared" si="30"/>
        <v>16</v>
      </c>
      <c r="BD24" s="57">
        <f t="shared" si="31"/>
        <v>30</v>
      </c>
      <c r="BF24" s="84" t="s">
        <v>38</v>
      </c>
      <c r="BG24" s="85">
        <v>23</v>
      </c>
      <c r="BH24" s="38">
        <v>29</v>
      </c>
      <c r="BI24" s="27">
        <f t="shared" si="6"/>
        <v>52</v>
      </c>
      <c r="BJ24" s="95">
        <v>0</v>
      </c>
      <c r="BK24" s="95">
        <v>0</v>
      </c>
      <c r="BL24" s="29">
        <v>0</v>
      </c>
      <c r="BM24" s="82">
        <v>0</v>
      </c>
      <c r="BN24" s="88">
        <v>0</v>
      </c>
      <c r="BO24" s="59">
        <v>0</v>
      </c>
      <c r="BP24" s="57">
        <f t="shared" si="32"/>
        <v>23</v>
      </c>
      <c r="BQ24" s="57">
        <f t="shared" si="33"/>
        <v>29</v>
      </c>
      <c r="BR24" s="57">
        <f t="shared" si="34"/>
        <v>52</v>
      </c>
      <c r="BT24" s="84" t="s">
        <v>38</v>
      </c>
      <c r="BU24" s="85">
        <v>6</v>
      </c>
      <c r="BV24" s="38">
        <v>11</v>
      </c>
      <c r="BW24" s="4">
        <f t="shared" si="35"/>
        <v>17</v>
      </c>
      <c r="BX24" s="95">
        <v>4</v>
      </c>
      <c r="BY24" s="95">
        <v>4</v>
      </c>
      <c r="BZ24" s="29">
        <f t="shared" si="36"/>
        <v>8</v>
      </c>
      <c r="CA24" s="82">
        <v>0</v>
      </c>
      <c r="CB24" s="88">
        <v>0</v>
      </c>
      <c r="CC24" s="59">
        <v>0</v>
      </c>
      <c r="CD24" s="57">
        <f t="shared" si="37"/>
        <v>10</v>
      </c>
      <c r="CE24" s="57">
        <f t="shared" si="38"/>
        <v>15</v>
      </c>
      <c r="CF24" s="57">
        <f t="shared" si="39"/>
        <v>25</v>
      </c>
      <c r="CH24" s="84" t="s">
        <v>38</v>
      </c>
      <c r="CI24" s="85">
        <v>7</v>
      </c>
      <c r="CJ24" s="38">
        <v>5</v>
      </c>
      <c r="CK24" s="4">
        <f t="shared" si="40"/>
        <v>12</v>
      </c>
      <c r="CL24" s="86">
        <v>9</v>
      </c>
      <c r="CM24" s="38">
        <v>10</v>
      </c>
      <c r="CN24" s="29">
        <f t="shared" si="41"/>
        <v>19</v>
      </c>
      <c r="CO24" s="82">
        <v>0</v>
      </c>
      <c r="CP24" s="88">
        <v>0</v>
      </c>
      <c r="CQ24" s="59">
        <v>0</v>
      </c>
      <c r="CR24" s="57">
        <f t="shared" si="42"/>
        <v>16</v>
      </c>
      <c r="CS24" s="57">
        <f t="shared" si="43"/>
        <v>15</v>
      </c>
      <c r="CT24" s="57">
        <f t="shared" si="44"/>
        <v>31</v>
      </c>
      <c r="CV24" s="84" t="s">
        <v>38</v>
      </c>
      <c r="CW24" s="85">
        <v>10</v>
      </c>
      <c r="CX24" s="38">
        <v>10</v>
      </c>
      <c r="CY24" s="4">
        <f t="shared" si="45"/>
        <v>20</v>
      </c>
      <c r="CZ24" s="82">
        <v>0</v>
      </c>
      <c r="DA24" s="88">
        <v>0</v>
      </c>
      <c r="DB24" s="29">
        <v>0</v>
      </c>
      <c r="DC24" s="82">
        <v>0</v>
      </c>
      <c r="DD24" s="88">
        <v>0</v>
      </c>
      <c r="DE24" s="59">
        <v>0</v>
      </c>
      <c r="DF24" s="57">
        <f t="shared" si="46"/>
        <v>10</v>
      </c>
      <c r="DG24" s="57">
        <f t="shared" si="47"/>
        <v>10</v>
      </c>
      <c r="DH24" s="57">
        <f t="shared" si="48"/>
        <v>20</v>
      </c>
      <c r="DJ24" s="84" t="s">
        <v>38</v>
      </c>
      <c r="DK24" s="85">
        <v>21</v>
      </c>
      <c r="DL24" s="38">
        <v>16</v>
      </c>
      <c r="DM24" s="4">
        <f t="shared" si="49"/>
        <v>37</v>
      </c>
      <c r="DN24" s="81">
        <v>0</v>
      </c>
      <c r="DO24" s="35">
        <v>0</v>
      </c>
      <c r="DP24" s="29">
        <v>0</v>
      </c>
      <c r="DQ24" s="82">
        <v>0</v>
      </c>
      <c r="DR24" s="83">
        <v>0</v>
      </c>
      <c r="DS24" s="56">
        <v>0</v>
      </c>
      <c r="DT24" s="57">
        <f t="shared" si="50"/>
        <v>21</v>
      </c>
      <c r="DU24" s="57">
        <f t="shared" si="51"/>
        <v>16</v>
      </c>
      <c r="DV24" s="57">
        <f t="shared" si="52"/>
        <v>37</v>
      </c>
      <c r="DX24" s="84" t="s">
        <v>38</v>
      </c>
      <c r="DY24" s="85">
        <v>25</v>
      </c>
      <c r="DZ24" s="38">
        <v>42</v>
      </c>
      <c r="EA24" s="4">
        <f t="shared" si="53"/>
        <v>67</v>
      </c>
      <c r="EB24" s="95">
        <v>0</v>
      </c>
      <c r="EC24" s="95">
        <v>0</v>
      </c>
      <c r="ED24" s="29">
        <v>0</v>
      </c>
      <c r="EE24" s="82">
        <v>0</v>
      </c>
      <c r="EF24" s="88">
        <v>0</v>
      </c>
      <c r="EG24" s="59">
        <v>0</v>
      </c>
      <c r="EH24" s="57">
        <f t="shared" si="54"/>
        <v>25</v>
      </c>
      <c r="EI24" s="57">
        <f t="shared" si="55"/>
        <v>42</v>
      </c>
      <c r="EJ24" s="57">
        <f t="shared" si="56"/>
        <v>67</v>
      </c>
    </row>
    <row r="25" spans="2:140" ht="21.75" thickBot="1" x14ac:dyDescent="0.25">
      <c r="B25" s="30" t="s">
        <v>39</v>
      </c>
      <c r="C25" s="34">
        <f t="shared" si="13"/>
        <v>112</v>
      </c>
      <c r="D25" s="34">
        <f t="shared" si="14"/>
        <v>164</v>
      </c>
      <c r="E25" s="79">
        <f t="shared" si="15"/>
        <v>276</v>
      </c>
      <c r="F25" s="34">
        <f t="shared" si="16"/>
        <v>9</v>
      </c>
      <c r="G25" s="34">
        <f t="shared" si="17"/>
        <v>7</v>
      </c>
      <c r="H25" s="79">
        <f t="shared" si="18"/>
        <v>16</v>
      </c>
      <c r="I25" s="34">
        <v>0</v>
      </c>
      <c r="J25" s="34">
        <v>0</v>
      </c>
      <c r="K25" s="79">
        <v>0</v>
      </c>
      <c r="L25" s="79">
        <f t="shared" si="19"/>
        <v>121</v>
      </c>
      <c r="M25" s="79">
        <f t="shared" si="20"/>
        <v>171</v>
      </c>
      <c r="N25" s="79">
        <f t="shared" si="21"/>
        <v>292</v>
      </c>
      <c r="P25" s="58" t="s">
        <v>39</v>
      </c>
      <c r="Q25" s="85">
        <v>23</v>
      </c>
      <c r="R25" s="38">
        <v>28</v>
      </c>
      <c r="S25" s="54">
        <f t="shared" si="22"/>
        <v>51</v>
      </c>
      <c r="T25" s="86">
        <v>0</v>
      </c>
      <c r="U25" s="38">
        <v>0</v>
      </c>
      <c r="V25" s="55">
        <v>0</v>
      </c>
      <c r="W25" s="82">
        <v>0</v>
      </c>
      <c r="X25" s="88">
        <v>0</v>
      </c>
      <c r="Y25" s="59">
        <v>0</v>
      </c>
      <c r="Z25" s="57">
        <f t="shared" si="23"/>
        <v>23</v>
      </c>
      <c r="AA25" s="57">
        <f t="shared" si="24"/>
        <v>28</v>
      </c>
      <c r="AB25" s="57">
        <f t="shared" si="25"/>
        <v>51</v>
      </c>
      <c r="AD25" s="84" t="s">
        <v>39</v>
      </c>
      <c r="AE25" s="86">
        <v>19</v>
      </c>
      <c r="AF25" s="38">
        <v>20</v>
      </c>
      <c r="AG25" s="11">
        <f t="shared" si="2"/>
        <v>39</v>
      </c>
      <c r="AH25" s="85">
        <v>0</v>
      </c>
      <c r="AI25" s="38">
        <v>0</v>
      </c>
      <c r="AJ25" s="31">
        <v>0</v>
      </c>
      <c r="AK25" s="86">
        <v>0</v>
      </c>
      <c r="AL25" s="38">
        <v>0</v>
      </c>
      <c r="AM25" s="8">
        <v>0</v>
      </c>
      <c r="AN25" s="6">
        <f t="shared" si="26"/>
        <v>19</v>
      </c>
      <c r="AO25" s="6">
        <f t="shared" si="27"/>
        <v>20</v>
      </c>
      <c r="AP25" s="6">
        <f t="shared" si="28"/>
        <v>39</v>
      </c>
      <c r="AR25" s="84" t="s">
        <v>39</v>
      </c>
      <c r="AS25" s="95">
        <v>15</v>
      </c>
      <c r="AT25" s="95">
        <v>13</v>
      </c>
      <c r="AU25" s="56">
        <f t="shared" si="4"/>
        <v>28</v>
      </c>
      <c r="AV25" s="95">
        <v>0</v>
      </c>
      <c r="AW25" s="95">
        <v>0</v>
      </c>
      <c r="AX25" s="29">
        <v>0</v>
      </c>
      <c r="AY25" s="82">
        <v>0</v>
      </c>
      <c r="AZ25" s="88">
        <v>0</v>
      </c>
      <c r="BA25" s="59">
        <v>0</v>
      </c>
      <c r="BB25" s="57">
        <f t="shared" si="29"/>
        <v>15</v>
      </c>
      <c r="BC25" s="57">
        <f t="shared" si="30"/>
        <v>13</v>
      </c>
      <c r="BD25" s="57">
        <f t="shared" si="31"/>
        <v>28</v>
      </c>
      <c r="BF25" s="84" t="s">
        <v>39</v>
      </c>
      <c r="BG25" s="85">
        <v>16</v>
      </c>
      <c r="BH25" s="38">
        <v>33</v>
      </c>
      <c r="BI25" s="27">
        <f t="shared" si="6"/>
        <v>49</v>
      </c>
      <c r="BJ25" s="95">
        <v>0</v>
      </c>
      <c r="BK25" s="95">
        <v>0</v>
      </c>
      <c r="BL25" s="29">
        <v>0</v>
      </c>
      <c r="BM25" s="82">
        <v>0</v>
      </c>
      <c r="BN25" s="88">
        <v>0</v>
      </c>
      <c r="BO25" s="59">
        <v>0</v>
      </c>
      <c r="BP25" s="57">
        <f t="shared" si="32"/>
        <v>16</v>
      </c>
      <c r="BQ25" s="57">
        <f t="shared" si="33"/>
        <v>33</v>
      </c>
      <c r="BR25" s="57">
        <f t="shared" si="34"/>
        <v>49</v>
      </c>
      <c r="BT25" s="84" t="s">
        <v>39</v>
      </c>
      <c r="BU25" s="85">
        <v>2</v>
      </c>
      <c r="BV25" s="38">
        <v>9</v>
      </c>
      <c r="BW25" s="4">
        <f t="shared" si="35"/>
        <v>11</v>
      </c>
      <c r="BX25" s="95">
        <v>5</v>
      </c>
      <c r="BY25" s="95">
        <v>2</v>
      </c>
      <c r="BZ25" s="29">
        <f t="shared" si="36"/>
        <v>7</v>
      </c>
      <c r="CA25" s="82">
        <v>0</v>
      </c>
      <c r="CB25" s="88">
        <v>0</v>
      </c>
      <c r="CC25" s="59">
        <v>0</v>
      </c>
      <c r="CD25" s="57">
        <f t="shared" si="37"/>
        <v>7</v>
      </c>
      <c r="CE25" s="57">
        <f t="shared" si="38"/>
        <v>11</v>
      </c>
      <c r="CF25" s="57">
        <f t="shared" si="39"/>
        <v>18</v>
      </c>
      <c r="CH25" s="84" t="s">
        <v>39</v>
      </c>
      <c r="CI25" s="85">
        <v>6</v>
      </c>
      <c r="CJ25" s="38">
        <v>12</v>
      </c>
      <c r="CK25" s="4">
        <f t="shared" si="40"/>
        <v>18</v>
      </c>
      <c r="CL25" s="86">
        <v>4</v>
      </c>
      <c r="CM25" s="38">
        <v>5</v>
      </c>
      <c r="CN25" s="29">
        <f t="shared" si="41"/>
        <v>9</v>
      </c>
      <c r="CO25" s="82">
        <v>0</v>
      </c>
      <c r="CP25" s="88">
        <v>0</v>
      </c>
      <c r="CQ25" s="59">
        <v>0</v>
      </c>
      <c r="CR25" s="57">
        <f t="shared" si="42"/>
        <v>10</v>
      </c>
      <c r="CS25" s="57">
        <f t="shared" si="43"/>
        <v>17</v>
      </c>
      <c r="CT25" s="57">
        <f t="shared" si="44"/>
        <v>27</v>
      </c>
      <c r="CV25" s="84" t="s">
        <v>39</v>
      </c>
      <c r="CW25" s="85">
        <v>7</v>
      </c>
      <c r="CX25" s="38">
        <v>8</v>
      </c>
      <c r="CY25" s="4">
        <f t="shared" si="45"/>
        <v>15</v>
      </c>
      <c r="CZ25" s="82">
        <v>0</v>
      </c>
      <c r="DA25" s="88">
        <v>0</v>
      </c>
      <c r="DB25" s="29">
        <v>0</v>
      </c>
      <c r="DC25" s="82">
        <v>0</v>
      </c>
      <c r="DD25" s="88">
        <v>0</v>
      </c>
      <c r="DE25" s="59">
        <v>0</v>
      </c>
      <c r="DF25" s="57">
        <f t="shared" si="46"/>
        <v>7</v>
      </c>
      <c r="DG25" s="57">
        <f t="shared" si="47"/>
        <v>8</v>
      </c>
      <c r="DH25" s="57">
        <f t="shared" si="48"/>
        <v>15</v>
      </c>
      <c r="DJ25" s="84" t="s">
        <v>39</v>
      </c>
      <c r="DK25" s="85">
        <v>13</v>
      </c>
      <c r="DL25" s="38">
        <v>24</v>
      </c>
      <c r="DM25" s="4">
        <f t="shared" si="49"/>
        <v>37</v>
      </c>
      <c r="DN25" s="81">
        <v>0</v>
      </c>
      <c r="DO25" s="35">
        <v>0</v>
      </c>
      <c r="DP25" s="29">
        <v>0</v>
      </c>
      <c r="DQ25" s="82">
        <v>0</v>
      </c>
      <c r="DR25" s="83">
        <v>0</v>
      </c>
      <c r="DS25" s="56">
        <v>0</v>
      </c>
      <c r="DT25" s="57">
        <f t="shared" si="50"/>
        <v>13</v>
      </c>
      <c r="DU25" s="57">
        <f t="shared" si="51"/>
        <v>24</v>
      </c>
      <c r="DV25" s="57">
        <f t="shared" si="52"/>
        <v>37</v>
      </c>
      <c r="DX25" s="84" t="s">
        <v>39</v>
      </c>
      <c r="DY25" s="85">
        <v>11</v>
      </c>
      <c r="DZ25" s="38">
        <v>17</v>
      </c>
      <c r="EA25" s="4">
        <f t="shared" si="53"/>
        <v>28</v>
      </c>
      <c r="EB25" s="95">
        <v>0</v>
      </c>
      <c r="EC25" s="95">
        <v>0</v>
      </c>
      <c r="ED25" s="29">
        <v>0</v>
      </c>
      <c r="EE25" s="82">
        <v>0</v>
      </c>
      <c r="EF25" s="88">
        <v>0</v>
      </c>
      <c r="EG25" s="59">
        <v>0</v>
      </c>
      <c r="EH25" s="57">
        <f t="shared" si="54"/>
        <v>11</v>
      </c>
      <c r="EI25" s="57">
        <f t="shared" si="55"/>
        <v>17</v>
      </c>
      <c r="EJ25" s="57">
        <f t="shared" si="56"/>
        <v>28</v>
      </c>
    </row>
    <row r="26" spans="2:140" ht="21.75" thickBot="1" x14ac:dyDescent="0.25">
      <c r="B26" s="30" t="s">
        <v>40</v>
      </c>
      <c r="C26" s="34">
        <f t="shared" si="13"/>
        <v>72</v>
      </c>
      <c r="D26" s="34">
        <f t="shared" si="14"/>
        <v>111</v>
      </c>
      <c r="E26" s="79">
        <f t="shared" si="15"/>
        <v>183</v>
      </c>
      <c r="F26" s="34">
        <f t="shared" si="16"/>
        <v>5</v>
      </c>
      <c r="G26" s="34">
        <f t="shared" si="17"/>
        <v>5</v>
      </c>
      <c r="H26" s="79">
        <f t="shared" si="18"/>
        <v>10</v>
      </c>
      <c r="I26" s="34">
        <v>0</v>
      </c>
      <c r="J26" s="34">
        <v>0</v>
      </c>
      <c r="K26" s="79">
        <v>0</v>
      </c>
      <c r="L26" s="79">
        <f t="shared" si="19"/>
        <v>77</v>
      </c>
      <c r="M26" s="79">
        <f t="shared" si="20"/>
        <v>116</v>
      </c>
      <c r="N26" s="79">
        <f t="shared" si="21"/>
        <v>193</v>
      </c>
      <c r="P26" s="58" t="s">
        <v>40</v>
      </c>
      <c r="Q26" s="85">
        <v>12</v>
      </c>
      <c r="R26" s="38">
        <v>18</v>
      </c>
      <c r="S26" s="54">
        <f t="shared" si="22"/>
        <v>30</v>
      </c>
      <c r="T26" s="86">
        <v>0</v>
      </c>
      <c r="U26" s="38">
        <v>0</v>
      </c>
      <c r="V26" s="55">
        <v>0</v>
      </c>
      <c r="W26" s="82">
        <v>0</v>
      </c>
      <c r="X26" s="88">
        <v>0</v>
      </c>
      <c r="Y26" s="59">
        <v>0</v>
      </c>
      <c r="Z26" s="57">
        <f t="shared" si="23"/>
        <v>12</v>
      </c>
      <c r="AA26" s="57">
        <f t="shared" si="24"/>
        <v>18</v>
      </c>
      <c r="AB26" s="57">
        <f t="shared" si="25"/>
        <v>30</v>
      </c>
      <c r="AD26" s="84" t="s">
        <v>40</v>
      </c>
      <c r="AE26" s="86">
        <v>8</v>
      </c>
      <c r="AF26" s="38">
        <v>18</v>
      </c>
      <c r="AG26" s="11">
        <f t="shared" si="2"/>
        <v>26</v>
      </c>
      <c r="AH26" s="85">
        <v>0</v>
      </c>
      <c r="AI26" s="38">
        <v>0</v>
      </c>
      <c r="AJ26" s="31">
        <v>0</v>
      </c>
      <c r="AK26" s="86">
        <v>0</v>
      </c>
      <c r="AL26" s="38">
        <v>0</v>
      </c>
      <c r="AM26" s="8">
        <v>0</v>
      </c>
      <c r="AN26" s="6">
        <f t="shared" si="26"/>
        <v>8</v>
      </c>
      <c r="AO26" s="6">
        <f t="shared" si="27"/>
        <v>18</v>
      </c>
      <c r="AP26" s="6">
        <f t="shared" si="28"/>
        <v>26</v>
      </c>
      <c r="AR26" s="84" t="s">
        <v>40</v>
      </c>
      <c r="AS26" s="95">
        <v>5</v>
      </c>
      <c r="AT26" s="95">
        <v>12</v>
      </c>
      <c r="AU26" s="56">
        <f t="shared" si="4"/>
        <v>17</v>
      </c>
      <c r="AV26" s="95">
        <v>0</v>
      </c>
      <c r="AW26" s="95">
        <v>0</v>
      </c>
      <c r="AX26" s="29">
        <v>0</v>
      </c>
      <c r="AY26" s="82">
        <v>0</v>
      </c>
      <c r="AZ26" s="88">
        <v>0</v>
      </c>
      <c r="BA26" s="59">
        <v>0</v>
      </c>
      <c r="BB26" s="57">
        <f t="shared" si="29"/>
        <v>5</v>
      </c>
      <c r="BC26" s="57">
        <f t="shared" si="30"/>
        <v>12</v>
      </c>
      <c r="BD26" s="57">
        <f t="shared" si="31"/>
        <v>17</v>
      </c>
      <c r="BF26" s="84" t="s">
        <v>40</v>
      </c>
      <c r="BG26" s="85">
        <v>10</v>
      </c>
      <c r="BH26" s="38">
        <v>12</v>
      </c>
      <c r="BI26" s="27">
        <f t="shared" si="6"/>
        <v>22</v>
      </c>
      <c r="BJ26" s="95">
        <v>0</v>
      </c>
      <c r="BK26" s="95">
        <v>0</v>
      </c>
      <c r="BL26" s="29">
        <v>0</v>
      </c>
      <c r="BM26" s="82">
        <v>0</v>
      </c>
      <c r="BN26" s="88">
        <v>0</v>
      </c>
      <c r="BO26" s="59">
        <v>0</v>
      </c>
      <c r="BP26" s="57">
        <f t="shared" si="32"/>
        <v>10</v>
      </c>
      <c r="BQ26" s="57">
        <f t="shared" si="33"/>
        <v>12</v>
      </c>
      <c r="BR26" s="57">
        <f t="shared" si="34"/>
        <v>22</v>
      </c>
      <c r="BT26" s="84" t="s">
        <v>40</v>
      </c>
      <c r="BU26" s="85">
        <v>6</v>
      </c>
      <c r="BV26" s="38">
        <v>4</v>
      </c>
      <c r="BW26" s="4">
        <f t="shared" si="35"/>
        <v>10</v>
      </c>
      <c r="BX26" s="95">
        <v>2</v>
      </c>
      <c r="BY26" s="95">
        <v>2</v>
      </c>
      <c r="BZ26" s="29">
        <f t="shared" si="36"/>
        <v>4</v>
      </c>
      <c r="CA26" s="82">
        <v>0</v>
      </c>
      <c r="CB26" s="88">
        <v>0</v>
      </c>
      <c r="CC26" s="59">
        <v>0</v>
      </c>
      <c r="CD26" s="57">
        <f t="shared" si="37"/>
        <v>8</v>
      </c>
      <c r="CE26" s="57">
        <f t="shared" si="38"/>
        <v>6</v>
      </c>
      <c r="CF26" s="57">
        <f t="shared" si="39"/>
        <v>14</v>
      </c>
      <c r="CH26" s="84" t="s">
        <v>40</v>
      </c>
      <c r="CI26" s="85">
        <v>4</v>
      </c>
      <c r="CJ26" s="38">
        <v>9</v>
      </c>
      <c r="CK26" s="4">
        <f t="shared" si="40"/>
        <v>13</v>
      </c>
      <c r="CL26" s="86">
        <v>3</v>
      </c>
      <c r="CM26" s="38">
        <v>3</v>
      </c>
      <c r="CN26" s="29">
        <f t="shared" si="41"/>
        <v>6</v>
      </c>
      <c r="CO26" s="82">
        <v>0</v>
      </c>
      <c r="CP26" s="88">
        <v>0</v>
      </c>
      <c r="CQ26" s="59">
        <v>0</v>
      </c>
      <c r="CR26" s="57">
        <f t="shared" si="42"/>
        <v>7</v>
      </c>
      <c r="CS26" s="57">
        <f t="shared" si="43"/>
        <v>12</v>
      </c>
      <c r="CT26" s="57">
        <f t="shared" si="44"/>
        <v>19</v>
      </c>
      <c r="CV26" s="84" t="s">
        <v>40</v>
      </c>
      <c r="CW26" s="85">
        <v>5</v>
      </c>
      <c r="CX26" s="38">
        <v>4</v>
      </c>
      <c r="CY26" s="4">
        <f t="shared" si="45"/>
        <v>9</v>
      </c>
      <c r="CZ26" s="82">
        <v>0</v>
      </c>
      <c r="DA26" s="88">
        <v>0</v>
      </c>
      <c r="DB26" s="29">
        <v>0</v>
      </c>
      <c r="DC26" s="82">
        <v>0</v>
      </c>
      <c r="DD26" s="88">
        <v>0</v>
      </c>
      <c r="DE26" s="59">
        <v>0</v>
      </c>
      <c r="DF26" s="57">
        <f t="shared" si="46"/>
        <v>5</v>
      </c>
      <c r="DG26" s="57">
        <f t="shared" si="47"/>
        <v>4</v>
      </c>
      <c r="DH26" s="57">
        <f t="shared" si="48"/>
        <v>9</v>
      </c>
      <c r="DJ26" s="84" t="s">
        <v>40</v>
      </c>
      <c r="DK26" s="85">
        <v>13</v>
      </c>
      <c r="DL26" s="38">
        <v>19</v>
      </c>
      <c r="DM26" s="4">
        <f t="shared" si="49"/>
        <v>32</v>
      </c>
      <c r="DN26" s="81">
        <v>0</v>
      </c>
      <c r="DO26" s="35">
        <v>0</v>
      </c>
      <c r="DP26" s="29">
        <v>0</v>
      </c>
      <c r="DQ26" s="82">
        <v>0</v>
      </c>
      <c r="DR26" s="83">
        <v>0</v>
      </c>
      <c r="DS26" s="56">
        <v>0</v>
      </c>
      <c r="DT26" s="57">
        <f t="shared" si="50"/>
        <v>13</v>
      </c>
      <c r="DU26" s="57">
        <f t="shared" si="51"/>
        <v>19</v>
      </c>
      <c r="DV26" s="57">
        <f t="shared" si="52"/>
        <v>32</v>
      </c>
      <c r="DX26" s="84" t="s">
        <v>40</v>
      </c>
      <c r="DY26" s="85">
        <v>9</v>
      </c>
      <c r="DZ26" s="38">
        <v>15</v>
      </c>
      <c r="EA26" s="4">
        <f t="shared" si="53"/>
        <v>24</v>
      </c>
      <c r="EB26" s="95">
        <v>0</v>
      </c>
      <c r="EC26" s="95">
        <v>0</v>
      </c>
      <c r="ED26" s="29">
        <v>0</v>
      </c>
      <c r="EE26" s="82">
        <v>0</v>
      </c>
      <c r="EF26" s="88">
        <v>0</v>
      </c>
      <c r="EG26" s="59">
        <v>0</v>
      </c>
      <c r="EH26" s="57">
        <f t="shared" si="54"/>
        <v>9</v>
      </c>
      <c r="EI26" s="57">
        <f t="shared" si="55"/>
        <v>15</v>
      </c>
      <c r="EJ26" s="57">
        <f t="shared" si="56"/>
        <v>24</v>
      </c>
    </row>
    <row r="27" spans="2:140" ht="21.75" thickBot="1" x14ac:dyDescent="0.25">
      <c r="B27" s="30" t="s">
        <v>41</v>
      </c>
      <c r="C27" s="34">
        <f t="shared" si="13"/>
        <v>78</v>
      </c>
      <c r="D27" s="34">
        <f t="shared" si="14"/>
        <v>59</v>
      </c>
      <c r="E27" s="79">
        <f t="shared" si="15"/>
        <v>137</v>
      </c>
      <c r="F27" s="34">
        <f t="shared" si="16"/>
        <v>5</v>
      </c>
      <c r="G27" s="34">
        <f t="shared" si="17"/>
        <v>6</v>
      </c>
      <c r="H27" s="79">
        <f t="shared" si="18"/>
        <v>11</v>
      </c>
      <c r="I27" s="34">
        <v>0</v>
      </c>
      <c r="J27" s="34">
        <v>0</v>
      </c>
      <c r="K27" s="79">
        <v>0</v>
      </c>
      <c r="L27" s="79">
        <f t="shared" si="19"/>
        <v>83</v>
      </c>
      <c r="M27" s="79">
        <f t="shared" si="20"/>
        <v>65</v>
      </c>
      <c r="N27" s="79">
        <f t="shared" si="21"/>
        <v>148</v>
      </c>
      <c r="P27" s="58" t="s">
        <v>41</v>
      </c>
      <c r="Q27" s="85">
        <v>18</v>
      </c>
      <c r="R27" s="38">
        <v>14</v>
      </c>
      <c r="S27" s="54">
        <f t="shared" si="22"/>
        <v>32</v>
      </c>
      <c r="T27" s="86">
        <v>0</v>
      </c>
      <c r="U27" s="38">
        <v>0</v>
      </c>
      <c r="V27" s="55">
        <v>0</v>
      </c>
      <c r="W27" s="82">
        <v>0</v>
      </c>
      <c r="X27" s="88">
        <v>0</v>
      </c>
      <c r="Y27" s="59">
        <v>0</v>
      </c>
      <c r="Z27" s="57">
        <f t="shared" si="23"/>
        <v>18</v>
      </c>
      <c r="AA27" s="57">
        <f t="shared" si="24"/>
        <v>14</v>
      </c>
      <c r="AB27" s="57">
        <f t="shared" si="25"/>
        <v>32</v>
      </c>
      <c r="AD27" s="84" t="s">
        <v>41</v>
      </c>
      <c r="AE27" s="86">
        <v>9</v>
      </c>
      <c r="AF27" s="38">
        <v>11</v>
      </c>
      <c r="AG27" s="11">
        <f t="shared" si="2"/>
        <v>20</v>
      </c>
      <c r="AH27" s="85">
        <v>0</v>
      </c>
      <c r="AI27" s="38">
        <v>0</v>
      </c>
      <c r="AJ27" s="31">
        <v>0</v>
      </c>
      <c r="AK27" s="86">
        <v>0</v>
      </c>
      <c r="AL27" s="38">
        <v>0</v>
      </c>
      <c r="AM27" s="8">
        <v>0</v>
      </c>
      <c r="AN27" s="6">
        <f t="shared" si="26"/>
        <v>9</v>
      </c>
      <c r="AO27" s="6">
        <f t="shared" si="27"/>
        <v>11</v>
      </c>
      <c r="AP27" s="6">
        <f t="shared" si="28"/>
        <v>20</v>
      </c>
      <c r="AR27" s="84" t="s">
        <v>41</v>
      </c>
      <c r="AS27" s="95">
        <v>6</v>
      </c>
      <c r="AT27" s="95">
        <v>6</v>
      </c>
      <c r="AU27" s="56">
        <f t="shared" si="4"/>
        <v>12</v>
      </c>
      <c r="AV27" s="95">
        <v>0</v>
      </c>
      <c r="AW27" s="95">
        <v>0</v>
      </c>
      <c r="AX27" s="29">
        <v>0</v>
      </c>
      <c r="AY27" s="82">
        <v>0</v>
      </c>
      <c r="AZ27" s="88">
        <v>0</v>
      </c>
      <c r="BA27" s="59">
        <v>0</v>
      </c>
      <c r="BB27" s="57">
        <f t="shared" si="29"/>
        <v>6</v>
      </c>
      <c r="BC27" s="57">
        <f t="shared" si="30"/>
        <v>6</v>
      </c>
      <c r="BD27" s="57">
        <f t="shared" si="31"/>
        <v>12</v>
      </c>
      <c r="BF27" s="84" t="s">
        <v>41</v>
      </c>
      <c r="BG27" s="85">
        <v>10</v>
      </c>
      <c r="BH27" s="38">
        <v>8</v>
      </c>
      <c r="BI27" s="27">
        <f t="shared" si="6"/>
        <v>18</v>
      </c>
      <c r="BJ27" s="95">
        <v>0</v>
      </c>
      <c r="BK27" s="95">
        <v>0</v>
      </c>
      <c r="BL27" s="29">
        <v>0</v>
      </c>
      <c r="BM27" s="82">
        <v>0</v>
      </c>
      <c r="BN27" s="88">
        <v>0</v>
      </c>
      <c r="BO27" s="59">
        <v>0</v>
      </c>
      <c r="BP27" s="57">
        <f t="shared" si="32"/>
        <v>10</v>
      </c>
      <c r="BQ27" s="57">
        <f t="shared" si="33"/>
        <v>8</v>
      </c>
      <c r="BR27" s="57">
        <f t="shared" si="34"/>
        <v>18</v>
      </c>
      <c r="BT27" s="84" t="s">
        <v>41</v>
      </c>
      <c r="BU27" s="85">
        <v>6</v>
      </c>
      <c r="BV27" s="38">
        <v>2</v>
      </c>
      <c r="BW27" s="4">
        <f t="shared" si="35"/>
        <v>8</v>
      </c>
      <c r="BX27" s="95">
        <v>0</v>
      </c>
      <c r="BY27" s="95">
        <v>1</v>
      </c>
      <c r="BZ27" s="29">
        <f t="shared" si="36"/>
        <v>1</v>
      </c>
      <c r="CA27" s="82">
        <v>0</v>
      </c>
      <c r="CB27" s="88">
        <v>0</v>
      </c>
      <c r="CC27" s="59">
        <v>0</v>
      </c>
      <c r="CD27" s="57">
        <f t="shared" si="37"/>
        <v>6</v>
      </c>
      <c r="CE27" s="57">
        <f t="shared" si="38"/>
        <v>3</v>
      </c>
      <c r="CF27" s="57">
        <f t="shared" si="39"/>
        <v>9</v>
      </c>
      <c r="CH27" s="84" t="s">
        <v>41</v>
      </c>
      <c r="CI27" s="85">
        <v>7</v>
      </c>
      <c r="CJ27" s="38">
        <v>6</v>
      </c>
      <c r="CK27" s="4">
        <f t="shared" si="40"/>
        <v>13</v>
      </c>
      <c r="CL27" s="86">
        <v>5</v>
      </c>
      <c r="CM27" s="38">
        <v>5</v>
      </c>
      <c r="CN27" s="29">
        <f t="shared" si="41"/>
        <v>10</v>
      </c>
      <c r="CO27" s="82">
        <v>0</v>
      </c>
      <c r="CP27" s="88">
        <v>0</v>
      </c>
      <c r="CQ27" s="59">
        <v>0</v>
      </c>
      <c r="CR27" s="57">
        <f t="shared" si="42"/>
        <v>12</v>
      </c>
      <c r="CS27" s="57">
        <f t="shared" si="43"/>
        <v>11</v>
      </c>
      <c r="CT27" s="57">
        <f t="shared" si="44"/>
        <v>23</v>
      </c>
      <c r="CV27" s="84" t="s">
        <v>41</v>
      </c>
      <c r="CW27" s="85">
        <v>4</v>
      </c>
      <c r="CX27" s="38">
        <v>4</v>
      </c>
      <c r="CY27" s="4">
        <f t="shared" si="45"/>
        <v>8</v>
      </c>
      <c r="CZ27" s="82">
        <v>0</v>
      </c>
      <c r="DA27" s="88">
        <v>0</v>
      </c>
      <c r="DB27" s="29">
        <v>0</v>
      </c>
      <c r="DC27" s="82">
        <v>0</v>
      </c>
      <c r="DD27" s="88">
        <v>0</v>
      </c>
      <c r="DE27" s="59">
        <v>0</v>
      </c>
      <c r="DF27" s="57">
        <f t="shared" si="46"/>
        <v>4</v>
      </c>
      <c r="DG27" s="57">
        <f t="shared" si="47"/>
        <v>4</v>
      </c>
      <c r="DH27" s="57">
        <f t="shared" si="48"/>
        <v>8</v>
      </c>
      <c r="DJ27" s="84" t="s">
        <v>41</v>
      </c>
      <c r="DK27" s="85">
        <v>6</v>
      </c>
      <c r="DL27" s="38">
        <v>2</v>
      </c>
      <c r="DM27" s="4">
        <f t="shared" si="49"/>
        <v>8</v>
      </c>
      <c r="DN27" s="81">
        <v>0</v>
      </c>
      <c r="DO27" s="35">
        <v>0</v>
      </c>
      <c r="DP27" s="29">
        <v>0</v>
      </c>
      <c r="DQ27" s="82">
        <v>0</v>
      </c>
      <c r="DR27" s="83">
        <v>0</v>
      </c>
      <c r="DS27" s="56">
        <v>0</v>
      </c>
      <c r="DT27" s="57">
        <f t="shared" si="50"/>
        <v>6</v>
      </c>
      <c r="DU27" s="57">
        <f t="shared" si="51"/>
        <v>2</v>
      </c>
      <c r="DV27" s="57">
        <f t="shared" si="52"/>
        <v>8</v>
      </c>
      <c r="DX27" s="84" t="s">
        <v>41</v>
      </c>
      <c r="DY27" s="85">
        <v>12</v>
      </c>
      <c r="DZ27" s="38">
        <v>6</v>
      </c>
      <c r="EA27" s="4">
        <f t="shared" si="53"/>
        <v>18</v>
      </c>
      <c r="EB27" s="95">
        <v>0</v>
      </c>
      <c r="EC27" s="95">
        <v>0</v>
      </c>
      <c r="ED27" s="29">
        <v>0</v>
      </c>
      <c r="EE27" s="82">
        <v>0</v>
      </c>
      <c r="EF27" s="88">
        <v>0</v>
      </c>
      <c r="EG27" s="59">
        <v>0</v>
      </c>
      <c r="EH27" s="57">
        <f t="shared" si="54"/>
        <v>12</v>
      </c>
      <c r="EI27" s="57">
        <f t="shared" si="55"/>
        <v>6</v>
      </c>
      <c r="EJ27" s="57">
        <f t="shared" si="56"/>
        <v>18</v>
      </c>
    </row>
    <row r="28" spans="2:140" ht="21.75" thickBot="1" x14ac:dyDescent="0.25">
      <c r="B28" s="212" t="s">
        <v>42</v>
      </c>
      <c r="C28" s="34">
        <f t="shared" si="13"/>
        <v>92</v>
      </c>
      <c r="D28" s="34">
        <f t="shared" si="14"/>
        <v>98</v>
      </c>
      <c r="E28" s="79">
        <f t="shared" si="15"/>
        <v>190</v>
      </c>
      <c r="F28" s="34">
        <f t="shared" si="16"/>
        <v>7</v>
      </c>
      <c r="G28" s="34">
        <f t="shared" si="17"/>
        <v>8</v>
      </c>
      <c r="H28" s="79">
        <f t="shared" si="18"/>
        <v>15</v>
      </c>
      <c r="I28" s="34">
        <v>0</v>
      </c>
      <c r="J28" s="34">
        <v>0</v>
      </c>
      <c r="K28" s="79">
        <v>0</v>
      </c>
      <c r="L28" s="79">
        <f t="shared" si="19"/>
        <v>99</v>
      </c>
      <c r="M28" s="79">
        <f t="shared" si="20"/>
        <v>106</v>
      </c>
      <c r="N28" s="79">
        <f t="shared" si="21"/>
        <v>205</v>
      </c>
      <c r="P28" s="46" t="s">
        <v>42</v>
      </c>
      <c r="Q28" s="90">
        <v>20</v>
      </c>
      <c r="R28" s="91">
        <v>14</v>
      </c>
      <c r="S28" s="54">
        <f t="shared" si="22"/>
        <v>34</v>
      </c>
      <c r="T28" s="92">
        <v>0</v>
      </c>
      <c r="U28" s="91">
        <v>0</v>
      </c>
      <c r="V28" s="55">
        <v>0</v>
      </c>
      <c r="W28" s="82">
        <v>0</v>
      </c>
      <c r="X28" s="88">
        <v>0</v>
      </c>
      <c r="Y28" s="61">
        <v>0</v>
      </c>
      <c r="Z28" s="57">
        <f t="shared" si="23"/>
        <v>20</v>
      </c>
      <c r="AA28" s="57">
        <f t="shared" si="24"/>
        <v>14</v>
      </c>
      <c r="AB28" s="57">
        <f t="shared" si="25"/>
        <v>34</v>
      </c>
      <c r="AD28" s="89" t="s">
        <v>42</v>
      </c>
      <c r="AE28" s="92">
        <v>10</v>
      </c>
      <c r="AF28" s="91">
        <v>15</v>
      </c>
      <c r="AG28" s="11">
        <f t="shared" si="2"/>
        <v>25</v>
      </c>
      <c r="AH28" s="90">
        <v>0</v>
      </c>
      <c r="AI28" s="91">
        <v>0</v>
      </c>
      <c r="AJ28" s="17">
        <v>0</v>
      </c>
      <c r="AK28" s="92">
        <v>0</v>
      </c>
      <c r="AL28" s="91">
        <v>0</v>
      </c>
      <c r="AM28" s="19">
        <v>0</v>
      </c>
      <c r="AN28" s="6">
        <f t="shared" si="26"/>
        <v>10</v>
      </c>
      <c r="AO28" s="6">
        <f t="shared" si="27"/>
        <v>15</v>
      </c>
      <c r="AP28" s="6">
        <f t="shared" si="28"/>
        <v>25</v>
      </c>
      <c r="AR28" s="89" t="s">
        <v>42</v>
      </c>
      <c r="AS28" s="95">
        <v>23</v>
      </c>
      <c r="AT28" s="95">
        <v>31</v>
      </c>
      <c r="AU28" s="56">
        <f t="shared" si="4"/>
        <v>54</v>
      </c>
      <c r="AV28" s="95">
        <v>0</v>
      </c>
      <c r="AW28" s="95">
        <v>0</v>
      </c>
      <c r="AX28" s="29">
        <v>0</v>
      </c>
      <c r="AY28" s="82">
        <v>0</v>
      </c>
      <c r="AZ28" s="88">
        <v>0</v>
      </c>
      <c r="BA28" s="61">
        <v>0</v>
      </c>
      <c r="BB28" s="57">
        <f t="shared" si="29"/>
        <v>23</v>
      </c>
      <c r="BC28" s="57">
        <f t="shared" si="30"/>
        <v>31</v>
      </c>
      <c r="BD28" s="57">
        <f t="shared" si="31"/>
        <v>54</v>
      </c>
      <c r="BF28" s="208" t="s">
        <v>42</v>
      </c>
      <c r="BG28" s="90">
        <v>10</v>
      </c>
      <c r="BH28" s="91">
        <v>11</v>
      </c>
      <c r="BI28" s="27">
        <f t="shared" si="6"/>
        <v>21</v>
      </c>
      <c r="BJ28" s="95">
        <v>0</v>
      </c>
      <c r="BK28" s="95">
        <v>0</v>
      </c>
      <c r="BL28" s="29">
        <v>0</v>
      </c>
      <c r="BM28" s="82">
        <v>0</v>
      </c>
      <c r="BN28" s="88">
        <v>0</v>
      </c>
      <c r="BO28" s="61">
        <v>0</v>
      </c>
      <c r="BP28" s="57">
        <f t="shared" si="32"/>
        <v>10</v>
      </c>
      <c r="BQ28" s="57">
        <f t="shared" si="33"/>
        <v>11</v>
      </c>
      <c r="BR28" s="57">
        <f t="shared" si="34"/>
        <v>21</v>
      </c>
      <c r="BT28" s="208" t="s">
        <v>42</v>
      </c>
      <c r="BU28" s="90">
        <v>3</v>
      </c>
      <c r="BV28" s="91">
        <v>4</v>
      </c>
      <c r="BW28" s="4">
        <f t="shared" si="35"/>
        <v>7</v>
      </c>
      <c r="BX28" s="95">
        <v>3</v>
      </c>
      <c r="BY28" s="95">
        <v>3</v>
      </c>
      <c r="BZ28" s="29">
        <f t="shared" si="36"/>
        <v>6</v>
      </c>
      <c r="CA28" s="82">
        <v>0</v>
      </c>
      <c r="CB28" s="88">
        <v>0</v>
      </c>
      <c r="CC28" s="61">
        <v>0</v>
      </c>
      <c r="CD28" s="57">
        <f t="shared" si="37"/>
        <v>6</v>
      </c>
      <c r="CE28" s="57">
        <f t="shared" si="38"/>
        <v>7</v>
      </c>
      <c r="CF28" s="57">
        <f t="shared" si="39"/>
        <v>13</v>
      </c>
      <c r="CH28" s="89" t="s">
        <v>42</v>
      </c>
      <c r="CI28" s="90">
        <v>9</v>
      </c>
      <c r="CJ28" s="91">
        <v>3</v>
      </c>
      <c r="CK28" s="4">
        <f t="shared" si="40"/>
        <v>12</v>
      </c>
      <c r="CL28" s="92">
        <v>4</v>
      </c>
      <c r="CM28" s="91">
        <v>5</v>
      </c>
      <c r="CN28" s="29">
        <f t="shared" si="41"/>
        <v>9</v>
      </c>
      <c r="CO28" s="82">
        <v>0</v>
      </c>
      <c r="CP28" s="88">
        <v>0</v>
      </c>
      <c r="CQ28" s="61">
        <v>0</v>
      </c>
      <c r="CR28" s="57">
        <f t="shared" si="42"/>
        <v>13</v>
      </c>
      <c r="CS28" s="57">
        <f t="shared" si="43"/>
        <v>8</v>
      </c>
      <c r="CT28" s="57">
        <f t="shared" si="44"/>
        <v>21</v>
      </c>
      <c r="CV28" s="89" t="s">
        <v>42</v>
      </c>
      <c r="CW28" s="90">
        <v>3</v>
      </c>
      <c r="CX28" s="91">
        <v>4</v>
      </c>
      <c r="CY28" s="4">
        <f t="shared" si="45"/>
        <v>7</v>
      </c>
      <c r="CZ28" s="82">
        <v>0</v>
      </c>
      <c r="DA28" s="88">
        <v>0</v>
      </c>
      <c r="DB28" s="29">
        <v>0</v>
      </c>
      <c r="DC28" s="82">
        <v>0</v>
      </c>
      <c r="DD28" s="88">
        <v>0</v>
      </c>
      <c r="DE28" s="61">
        <v>0</v>
      </c>
      <c r="DF28" s="57">
        <f t="shared" si="46"/>
        <v>3</v>
      </c>
      <c r="DG28" s="57">
        <f t="shared" si="47"/>
        <v>4</v>
      </c>
      <c r="DH28" s="57">
        <f t="shared" si="48"/>
        <v>7</v>
      </c>
      <c r="DJ28" s="89" t="s">
        <v>42</v>
      </c>
      <c r="DK28" s="90">
        <v>6</v>
      </c>
      <c r="DL28" s="91">
        <v>9</v>
      </c>
      <c r="DM28" s="4">
        <f t="shared" si="49"/>
        <v>15</v>
      </c>
      <c r="DN28" s="81">
        <v>0</v>
      </c>
      <c r="DO28" s="35">
        <v>0</v>
      </c>
      <c r="DP28" s="29">
        <v>0</v>
      </c>
      <c r="DQ28" s="82">
        <v>0</v>
      </c>
      <c r="DR28" s="83">
        <v>0</v>
      </c>
      <c r="DS28" s="56">
        <v>0</v>
      </c>
      <c r="DT28" s="57">
        <f t="shared" si="50"/>
        <v>6</v>
      </c>
      <c r="DU28" s="57">
        <f t="shared" si="51"/>
        <v>9</v>
      </c>
      <c r="DV28" s="57">
        <f t="shared" si="52"/>
        <v>15</v>
      </c>
      <c r="DX28" s="89" t="s">
        <v>42</v>
      </c>
      <c r="DY28" s="90">
        <v>8</v>
      </c>
      <c r="DZ28" s="91">
        <v>7</v>
      </c>
      <c r="EA28" s="4">
        <f t="shared" si="53"/>
        <v>15</v>
      </c>
      <c r="EB28" s="95">
        <v>0</v>
      </c>
      <c r="EC28" s="95">
        <v>0</v>
      </c>
      <c r="ED28" s="29">
        <v>0</v>
      </c>
      <c r="EE28" s="82">
        <v>0</v>
      </c>
      <c r="EF28" s="88">
        <v>0</v>
      </c>
      <c r="EG28" s="61">
        <v>0</v>
      </c>
      <c r="EH28" s="57">
        <f t="shared" si="54"/>
        <v>8</v>
      </c>
      <c r="EI28" s="57">
        <f t="shared" si="55"/>
        <v>7</v>
      </c>
      <c r="EJ28" s="57">
        <f t="shared" si="56"/>
        <v>15</v>
      </c>
    </row>
    <row r="29" spans="2:140" ht="21.75" thickBot="1" x14ac:dyDescent="0.25">
      <c r="B29" s="16" t="s">
        <v>11</v>
      </c>
      <c r="C29" s="79">
        <f>SUM(C7:C28)</f>
        <v>7314</v>
      </c>
      <c r="D29" s="79">
        <f>SUM(D7:D28)</f>
        <v>6860</v>
      </c>
      <c r="E29" s="79">
        <f t="shared" si="15"/>
        <v>14174</v>
      </c>
      <c r="F29" s="79">
        <f>SUM(F7:F28)</f>
        <v>430</v>
      </c>
      <c r="G29" s="79">
        <f>SUM(G7:G28)</f>
        <v>384</v>
      </c>
      <c r="H29" s="79">
        <f>G29+F29</f>
        <v>814</v>
      </c>
      <c r="I29" s="34">
        <v>0</v>
      </c>
      <c r="J29" s="34">
        <v>0</v>
      </c>
      <c r="K29" s="79">
        <v>0</v>
      </c>
      <c r="L29" s="79">
        <f t="shared" si="19"/>
        <v>7744</v>
      </c>
      <c r="M29" s="79">
        <f t="shared" si="20"/>
        <v>7244</v>
      </c>
      <c r="N29" s="79">
        <f t="shared" si="21"/>
        <v>14988</v>
      </c>
      <c r="P29" s="211" t="s">
        <v>11</v>
      </c>
      <c r="Q29" s="36">
        <f>SUM(Q7:Q28)</f>
        <v>1325</v>
      </c>
      <c r="R29" s="36">
        <f>SUM(R7:R28)</f>
        <v>1237</v>
      </c>
      <c r="S29" s="54">
        <f t="shared" si="22"/>
        <v>2562</v>
      </c>
      <c r="T29" s="94">
        <v>0</v>
      </c>
      <c r="U29" s="26">
        <v>0</v>
      </c>
      <c r="V29" s="28">
        <v>0</v>
      </c>
      <c r="W29" s="36">
        <v>0</v>
      </c>
      <c r="X29" s="26">
        <v>0</v>
      </c>
      <c r="Y29" s="27">
        <v>0</v>
      </c>
      <c r="Z29" s="57">
        <f t="shared" si="23"/>
        <v>1325</v>
      </c>
      <c r="AA29" s="57">
        <f t="shared" si="24"/>
        <v>1237</v>
      </c>
      <c r="AB29" s="57">
        <f t="shared" si="25"/>
        <v>2562</v>
      </c>
      <c r="AD29" s="93" t="s">
        <v>11</v>
      </c>
      <c r="AE29" s="36">
        <f>SUM(AE7:AE28)</f>
        <v>1206</v>
      </c>
      <c r="AF29" s="36">
        <f>SUM(AF7:AF28)</f>
        <v>1103</v>
      </c>
      <c r="AG29" s="11">
        <f>AE29+AF29</f>
        <v>2309</v>
      </c>
      <c r="AH29" s="131">
        <v>0</v>
      </c>
      <c r="AI29" s="10">
        <v>0</v>
      </c>
      <c r="AJ29" s="24">
        <v>0</v>
      </c>
      <c r="AK29" s="12">
        <v>0</v>
      </c>
      <c r="AL29" s="10">
        <v>0</v>
      </c>
      <c r="AM29" s="11">
        <v>0</v>
      </c>
      <c r="AN29" s="6">
        <f t="shared" si="26"/>
        <v>1206</v>
      </c>
      <c r="AO29" s="6">
        <f t="shared" si="27"/>
        <v>1103</v>
      </c>
      <c r="AP29" s="6">
        <f t="shared" si="28"/>
        <v>2309</v>
      </c>
      <c r="AR29" s="93" t="s">
        <v>11</v>
      </c>
      <c r="AS29" s="36">
        <f>SUM(AS7:AS28)</f>
        <v>669</v>
      </c>
      <c r="AT29" s="36">
        <f>SUM(AT7:AT28)</f>
        <v>671</v>
      </c>
      <c r="AU29" s="56">
        <f>AT29+AS29</f>
        <v>1340</v>
      </c>
      <c r="AV29" s="94">
        <v>0</v>
      </c>
      <c r="AW29" s="26">
        <v>0</v>
      </c>
      <c r="AX29" s="28">
        <v>0</v>
      </c>
      <c r="AY29" s="36">
        <v>0</v>
      </c>
      <c r="AZ29" s="26">
        <v>0</v>
      </c>
      <c r="BA29" s="27">
        <v>0</v>
      </c>
      <c r="BB29" s="57">
        <f t="shared" si="29"/>
        <v>669</v>
      </c>
      <c r="BC29" s="57">
        <f t="shared" si="30"/>
        <v>671</v>
      </c>
      <c r="BD29" s="57">
        <f t="shared" si="31"/>
        <v>1340</v>
      </c>
      <c r="BF29" s="211" t="s">
        <v>11</v>
      </c>
      <c r="BG29" s="36">
        <f>SUM(BG7:BG28)</f>
        <v>971</v>
      </c>
      <c r="BH29" s="36">
        <f>SUM(BH7:BH28)</f>
        <v>887</v>
      </c>
      <c r="BI29" s="27">
        <f>BH29+BG29</f>
        <v>1858</v>
      </c>
      <c r="BJ29" s="94">
        <v>0</v>
      </c>
      <c r="BK29" s="26">
        <v>0</v>
      </c>
      <c r="BL29" s="28">
        <v>0</v>
      </c>
      <c r="BM29" s="36">
        <v>0</v>
      </c>
      <c r="BN29" s="26">
        <v>0</v>
      </c>
      <c r="BO29" s="27">
        <v>0</v>
      </c>
      <c r="BP29" s="57">
        <f t="shared" si="32"/>
        <v>971</v>
      </c>
      <c r="BQ29" s="57">
        <f t="shared" si="33"/>
        <v>887</v>
      </c>
      <c r="BR29" s="57">
        <f t="shared" si="34"/>
        <v>1858</v>
      </c>
      <c r="BT29" s="211" t="s">
        <v>11</v>
      </c>
      <c r="BU29" s="36">
        <f>SUM(BU7:BU28)</f>
        <v>322</v>
      </c>
      <c r="BV29" s="36">
        <f t="shared" ref="BV29:BY29" si="57">SUM(BV7:BV28)</f>
        <v>296</v>
      </c>
      <c r="BW29" s="36">
        <f t="shared" si="57"/>
        <v>618</v>
      </c>
      <c r="BX29" s="36">
        <f t="shared" si="57"/>
        <v>136</v>
      </c>
      <c r="BY29" s="36">
        <f t="shared" si="57"/>
        <v>128</v>
      </c>
      <c r="BZ29" s="29">
        <f t="shared" si="36"/>
        <v>264</v>
      </c>
      <c r="CA29" s="36">
        <v>0</v>
      </c>
      <c r="CB29" s="26">
        <v>0</v>
      </c>
      <c r="CC29" s="27">
        <v>0</v>
      </c>
      <c r="CD29" s="57">
        <f t="shared" si="37"/>
        <v>458</v>
      </c>
      <c r="CE29" s="57">
        <f t="shared" si="38"/>
        <v>424</v>
      </c>
      <c r="CF29" s="57">
        <f t="shared" si="39"/>
        <v>882</v>
      </c>
      <c r="CH29" s="93" t="s">
        <v>11</v>
      </c>
      <c r="CI29" s="94">
        <f>SUM(CI7:CI28)</f>
        <v>335</v>
      </c>
      <c r="CJ29" s="94">
        <f t="shared" ref="CJ29:CN29" si="58">SUM(CJ7:CJ28)</f>
        <v>334</v>
      </c>
      <c r="CK29" s="94">
        <f t="shared" si="58"/>
        <v>669</v>
      </c>
      <c r="CL29" s="94">
        <f t="shared" si="58"/>
        <v>294</v>
      </c>
      <c r="CM29" s="94">
        <f t="shared" si="58"/>
        <v>256</v>
      </c>
      <c r="CN29" s="94">
        <f t="shared" si="58"/>
        <v>550</v>
      </c>
      <c r="CO29" s="36">
        <v>0</v>
      </c>
      <c r="CP29" s="26">
        <v>0</v>
      </c>
      <c r="CQ29" s="27">
        <v>0</v>
      </c>
      <c r="CR29" s="57">
        <f t="shared" si="42"/>
        <v>629</v>
      </c>
      <c r="CS29" s="57">
        <f t="shared" si="43"/>
        <v>590</v>
      </c>
      <c r="CT29" s="57">
        <f t="shared" si="44"/>
        <v>1219</v>
      </c>
      <c r="CV29" s="93" t="s">
        <v>11</v>
      </c>
      <c r="CW29" s="94">
        <f>SUM(CW7:CW28)</f>
        <v>381</v>
      </c>
      <c r="CX29" s="94">
        <f t="shared" ref="CX29:CY29" si="59">SUM(CX7:CX28)</f>
        <v>339</v>
      </c>
      <c r="CY29" s="94">
        <f t="shared" si="59"/>
        <v>720</v>
      </c>
      <c r="CZ29" s="94">
        <v>0</v>
      </c>
      <c r="DA29" s="26">
        <v>0</v>
      </c>
      <c r="DB29" s="28">
        <v>0</v>
      </c>
      <c r="DC29" s="36">
        <v>0</v>
      </c>
      <c r="DD29" s="26">
        <v>0</v>
      </c>
      <c r="DE29" s="27">
        <v>0</v>
      </c>
      <c r="DF29" s="57">
        <f t="shared" si="46"/>
        <v>381</v>
      </c>
      <c r="DG29" s="57">
        <f t="shared" si="47"/>
        <v>339</v>
      </c>
      <c r="DH29" s="57">
        <f t="shared" si="48"/>
        <v>720</v>
      </c>
      <c r="DJ29" s="93" t="s">
        <v>11</v>
      </c>
      <c r="DK29" s="94">
        <f>SUM(DK7:DK28)</f>
        <v>958</v>
      </c>
      <c r="DL29" s="94">
        <f>SUM(DL7:DL28)</f>
        <v>906</v>
      </c>
      <c r="DM29" s="4">
        <f t="shared" si="49"/>
        <v>1864</v>
      </c>
      <c r="DN29" s="81">
        <v>0</v>
      </c>
      <c r="DO29" s="35">
        <v>0</v>
      </c>
      <c r="DP29" s="29">
        <v>0</v>
      </c>
      <c r="DQ29" s="82">
        <v>0</v>
      </c>
      <c r="DR29" s="83">
        <v>0</v>
      </c>
      <c r="DS29" s="56">
        <v>0</v>
      </c>
      <c r="DT29" s="57">
        <f t="shared" si="50"/>
        <v>958</v>
      </c>
      <c r="DU29" s="57">
        <f t="shared" si="51"/>
        <v>906</v>
      </c>
      <c r="DV29" s="57">
        <f t="shared" si="52"/>
        <v>1864</v>
      </c>
      <c r="DX29" s="93" t="s">
        <v>11</v>
      </c>
      <c r="DY29" s="94">
        <f>SUM(DY7:DY28)</f>
        <v>1147</v>
      </c>
      <c r="DZ29" s="94">
        <f t="shared" ref="DZ29" si="60">SUM(DZ7:DZ28)</f>
        <v>1087</v>
      </c>
      <c r="EA29" s="4">
        <f t="shared" si="53"/>
        <v>2234</v>
      </c>
      <c r="EB29" s="94">
        <v>0</v>
      </c>
      <c r="EC29" s="26">
        <v>0</v>
      </c>
      <c r="ED29" s="28">
        <v>0</v>
      </c>
      <c r="EE29" s="36">
        <v>0</v>
      </c>
      <c r="EF29" s="26">
        <v>0</v>
      </c>
      <c r="EG29" s="27">
        <v>0</v>
      </c>
      <c r="EH29" s="57">
        <f t="shared" si="54"/>
        <v>1147</v>
      </c>
      <c r="EI29" s="57">
        <f t="shared" si="55"/>
        <v>1087</v>
      </c>
      <c r="EJ29" s="57">
        <f t="shared" si="56"/>
        <v>2234</v>
      </c>
    </row>
    <row r="31" spans="2:140" x14ac:dyDescent="0.2">
      <c r="L31" s="78"/>
    </row>
    <row r="32" spans="2:140" x14ac:dyDescent="0.2">
      <c r="C32" s="78"/>
    </row>
    <row r="33" spans="3:3" x14ac:dyDescent="0.2">
      <c r="C33" s="75" t="s">
        <v>60</v>
      </c>
    </row>
  </sheetData>
  <mergeCells count="120">
    <mergeCell ref="EG5:EG6"/>
    <mergeCell ref="EH5:EH6"/>
    <mergeCell ref="EI5:EI6"/>
    <mergeCell ref="EJ5:EJ6"/>
    <mergeCell ref="DX5:DX6"/>
    <mergeCell ref="DY5:DZ5"/>
    <mergeCell ref="EA5:EA6"/>
    <mergeCell ref="EB5:EC5"/>
    <mergeCell ref="ED5:ED6"/>
    <mergeCell ref="EE5:EF5"/>
    <mergeCell ref="DP5:DP6"/>
    <mergeCell ref="DQ5:DR5"/>
    <mergeCell ref="DS5:DS6"/>
    <mergeCell ref="DT5:DT6"/>
    <mergeCell ref="DU5:DU6"/>
    <mergeCell ref="DV5:DV6"/>
    <mergeCell ref="DG5:DG6"/>
    <mergeCell ref="DH5:DH6"/>
    <mergeCell ref="DJ5:DJ6"/>
    <mergeCell ref="DK5:DL5"/>
    <mergeCell ref="DM5:DM6"/>
    <mergeCell ref="DN5:DO5"/>
    <mergeCell ref="CY5:CY6"/>
    <mergeCell ref="CZ5:DA5"/>
    <mergeCell ref="DB5:DB6"/>
    <mergeCell ref="DC5:DD5"/>
    <mergeCell ref="DE5:DE6"/>
    <mergeCell ref="DF5:DF6"/>
    <mergeCell ref="CQ5:CQ6"/>
    <mergeCell ref="CR5:CR6"/>
    <mergeCell ref="CS5:CS6"/>
    <mergeCell ref="CT5:CT6"/>
    <mergeCell ref="CV5:CV6"/>
    <mergeCell ref="CW5:CX5"/>
    <mergeCell ref="CH5:CH6"/>
    <mergeCell ref="CI5:CJ5"/>
    <mergeCell ref="CK5:CK6"/>
    <mergeCell ref="CL5:CM5"/>
    <mergeCell ref="CN5:CN6"/>
    <mergeCell ref="CO5:CP5"/>
    <mergeCell ref="BZ5:BZ6"/>
    <mergeCell ref="CA5:CB5"/>
    <mergeCell ref="CC5:CC6"/>
    <mergeCell ref="CD5:CD6"/>
    <mergeCell ref="CE5:CE6"/>
    <mergeCell ref="CF5:CF6"/>
    <mergeCell ref="BQ5:BQ6"/>
    <mergeCell ref="BR5:BR6"/>
    <mergeCell ref="BT5:BT6"/>
    <mergeCell ref="BU5:BV5"/>
    <mergeCell ref="BW5:BW6"/>
    <mergeCell ref="BX5:BY5"/>
    <mergeCell ref="BI5:BI6"/>
    <mergeCell ref="BJ5:BK5"/>
    <mergeCell ref="BL5:BL6"/>
    <mergeCell ref="BM5:BN5"/>
    <mergeCell ref="BO5:BO6"/>
    <mergeCell ref="BP5:BP6"/>
    <mergeCell ref="BA5:BA6"/>
    <mergeCell ref="BB5:BB6"/>
    <mergeCell ref="BC5:BC6"/>
    <mergeCell ref="BD5:BD6"/>
    <mergeCell ref="BF5:BF6"/>
    <mergeCell ref="BG5:BH5"/>
    <mergeCell ref="Z5:Z6"/>
    <mergeCell ref="AR5:AR6"/>
    <mergeCell ref="AS5:AT5"/>
    <mergeCell ref="AU5:AU6"/>
    <mergeCell ref="AV5:AW5"/>
    <mergeCell ref="AX5:AX6"/>
    <mergeCell ref="AY5:AZ5"/>
    <mergeCell ref="AJ5:AJ6"/>
    <mergeCell ref="AK5:AL5"/>
    <mergeCell ref="AM5:AM6"/>
    <mergeCell ref="AN5:AN6"/>
    <mergeCell ref="AO5:AO6"/>
    <mergeCell ref="AP5:AP6"/>
    <mergeCell ref="B5:B6"/>
    <mergeCell ref="C5:D5"/>
    <mergeCell ref="E5:E6"/>
    <mergeCell ref="F5:G5"/>
    <mergeCell ref="H5:H6"/>
    <mergeCell ref="I5:J5"/>
    <mergeCell ref="DX4:EJ4"/>
    <mergeCell ref="K5:K6"/>
    <mergeCell ref="L5:L6"/>
    <mergeCell ref="M5:M6"/>
    <mergeCell ref="N5:N6"/>
    <mergeCell ref="P5:P6"/>
    <mergeCell ref="Q5:R5"/>
    <mergeCell ref="AA5:AA6"/>
    <mergeCell ref="AB5:AB6"/>
    <mergeCell ref="AD5:AD6"/>
    <mergeCell ref="AE5:AF5"/>
    <mergeCell ref="AG5:AG6"/>
    <mergeCell ref="AH5:AI5"/>
    <mergeCell ref="S5:S6"/>
    <mergeCell ref="T5:U5"/>
    <mergeCell ref="V5:V6"/>
    <mergeCell ref="W5:X5"/>
    <mergeCell ref="Y5:Y6"/>
    <mergeCell ref="DJ3:DV3"/>
    <mergeCell ref="DX3:EJ3"/>
    <mergeCell ref="B3:N3"/>
    <mergeCell ref="P3:AB3"/>
    <mergeCell ref="AD3:AP3"/>
    <mergeCell ref="AR3:BD3"/>
    <mergeCell ref="BF3:BR3"/>
    <mergeCell ref="BT3:CF3"/>
    <mergeCell ref="B4:N4"/>
    <mergeCell ref="P4:AB4"/>
    <mergeCell ref="AD4:AP4"/>
    <mergeCell ref="AR4:BD4"/>
    <mergeCell ref="BF4:BR4"/>
    <mergeCell ref="BT4:CF4"/>
    <mergeCell ref="CH4:CT4"/>
    <mergeCell ref="CV4:DH4"/>
    <mergeCell ref="DJ4:DV4"/>
    <mergeCell ref="CH3:CT3"/>
    <mergeCell ref="CV3:D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N29"/>
  <sheetViews>
    <sheetView rightToLeft="1" topLeftCell="A13" workbookViewId="0">
      <selection activeCell="A14" sqref="A14"/>
    </sheetView>
  </sheetViews>
  <sheetFormatPr defaultRowHeight="14.25" x14ac:dyDescent="0.2"/>
  <cols>
    <col min="1" max="1" width="9" style="75"/>
    <col min="2" max="2" width="13" style="75" customWidth="1"/>
    <col min="3" max="3" width="9.125" style="75" customWidth="1"/>
    <col min="4" max="8" width="9" style="75"/>
    <col min="9" max="11" width="9.125" style="75" customWidth="1"/>
    <col min="12" max="16384" width="9" style="75"/>
  </cols>
  <sheetData>
    <row r="1" spans="2:14" ht="24" customHeight="1" x14ac:dyDescent="0.2"/>
    <row r="2" spans="2:14" ht="15" thickBot="1" x14ac:dyDescent="0.25"/>
    <row r="3" spans="2:14" ht="21" x14ac:dyDescent="0.2">
      <c r="B3" s="306" t="s">
        <v>111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8"/>
    </row>
    <row r="4" spans="2:14" ht="21.75" thickBot="1" x14ac:dyDescent="0.25">
      <c r="B4" s="309" t="s">
        <v>57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1"/>
    </row>
    <row r="5" spans="2:14" ht="21" x14ac:dyDescent="0.2">
      <c r="B5" s="312" t="s">
        <v>17</v>
      </c>
      <c r="C5" s="306" t="s">
        <v>18</v>
      </c>
      <c r="D5" s="307"/>
      <c r="E5" s="314" t="s">
        <v>1</v>
      </c>
      <c r="F5" s="316" t="s">
        <v>19</v>
      </c>
      <c r="G5" s="307"/>
      <c r="H5" s="317" t="s">
        <v>3</v>
      </c>
      <c r="I5" s="312" t="s">
        <v>20</v>
      </c>
      <c r="J5" s="316"/>
      <c r="K5" s="314" t="s">
        <v>5</v>
      </c>
      <c r="L5" s="306" t="s">
        <v>6</v>
      </c>
      <c r="M5" s="307" t="s">
        <v>7</v>
      </c>
      <c r="N5" s="308" t="s">
        <v>8</v>
      </c>
    </row>
    <row r="6" spans="2:14" ht="21.75" thickBot="1" x14ac:dyDescent="0.25">
      <c r="B6" s="313"/>
      <c r="C6" s="205" t="s">
        <v>9</v>
      </c>
      <c r="D6" s="206" t="s">
        <v>10</v>
      </c>
      <c r="E6" s="315"/>
      <c r="F6" s="1" t="s">
        <v>9</v>
      </c>
      <c r="G6" s="206" t="s">
        <v>10</v>
      </c>
      <c r="H6" s="318"/>
      <c r="I6" s="205" t="s">
        <v>9</v>
      </c>
      <c r="J6" s="206" t="s">
        <v>10</v>
      </c>
      <c r="K6" s="315"/>
      <c r="L6" s="319"/>
      <c r="M6" s="320"/>
      <c r="N6" s="321"/>
    </row>
    <row r="7" spans="2:14" ht="21" x14ac:dyDescent="0.2">
      <c r="B7" s="204" t="s">
        <v>21</v>
      </c>
      <c r="C7" s="34">
        <v>0</v>
      </c>
      <c r="D7" s="34">
        <v>0</v>
      </c>
      <c r="E7" s="79">
        <v>0</v>
      </c>
      <c r="F7" s="34">
        <v>0</v>
      </c>
      <c r="G7" s="34">
        <v>0</v>
      </c>
      <c r="H7" s="79">
        <v>0</v>
      </c>
      <c r="I7" s="34">
        <v>0</v>
      </c>
      <c r="J7" s="34">
        <v>0</v>
      </c>
      <c r="K7" s="79">
        <v>0</v>
      </c>
      <c r="L7" s="79">
        <v>0</v>
      </c>
      <c r="M7" s="79">
        <v>0</v>
      </c>
      <c r="N7" s="79">
        <v>0</v>
      </c>
    </row>
    <row r="8" spans="2:14" ht="21" x14ac:dyDescent="0.2">
      <c r="B8" s="30" t="s">
        <v>22</v>
      </c>
      <c r="C8" s="34">
        <v>0</v>
      </c>
      <c r="D8" s="34">
        <v>0</v>
      </c>
      <c r="E8" s="79">
        <v>0</v>
      </c>
      <c r="F8" s="34">
        <v>0</v>
      </c>
      <c r="G8" s="34">
        <v>0</v>
      </c>
      <c r="H8" s="79">
        <v>0</v>
      </c>
      <c r="I8" s="34">
        <v>0</v>
      </c>
      <c r="J8" s="34">
        <v>0</v>
      </c>
      <c r="K8" s="79">
        <v>0</v>
      </c>
      <c r="L8" s="79">
        <v>0</v>
      </c>
      <c r="M8" s="79">
        <v>0</v>
      </c>
      <c r="N8" s="79">
        <v>0</v>
      </c>
    </row>
    <row r="9" spans="2:14" ht="21" x14ac:dyDescent="0.2">
      <c r="B9" s="30" t="s">
        <v>23</v>
      </c>
      <c r="C9" s="34">
        <v>0</v>
      </c>
      <c r="D9" s="34">
        <v>0</v>
      </c>
      <c r="E9" s="79">
        <v>0</v>
      </c>
      <c r="F9" s="34">
        <v>0</v>
      </c>
      <c r="G9" s="34">
        <v>0</v>
      </c>
      <c r="H9" s="79">
        <v>0</v>
      </c>
      <c r="I9" s="34">
        <v>0</v>
      </c>
      <c r="J9" s="34">
        <v>0</v>
      </c>
      <c r="K9" s="79">
        <v>0</v>
      </c>
      <c r="L9" s="79">
        <v>0</v>
      </c>
      <c r="M9" s="79">
        <v>0</v>
      </c>
      <c r="N9" s="79">
        <v>0</v>
      </c>
    </row>
    <row r="10" spans="2:14" ht="21" x14ac:dyDescent="0.2">
      <c r="B10" s="30" t="s">
        <v>24</v>
      </c>
      <c r="C10" s="34">
        <v>0</v>
      </c>
      <c r="D10" s="34">
        <v>0</v>
      </c>
      <c r="E10" s="79">
        <v>0</v>
      </c>
      <c r="F10" s="34">
        <v>0</v>
      </c>
      <c r="G10" s="34">
        <v>0</v>
      </c>
      <c r="H10" s="79">
        <v>0</v>
      </c>
      <c r="I10" s="34">
        <v>0</v>
      </c>
      <c r="J10" s="34">
        <v>0</v>
      </c>
      <c r="K10" s="79">
        <v>0</v>
      </c>
      <c r="L10" s="79">
        <v>0</v>
      </c>
      <c r="M10" s="79">
        <v>0</v>
      </c>
      <c r="N10" s="79">
        <v>0</v>
      </c>
    </row>
    <row r="11" spans="2:14" ht="21" x14ac:dyDescent="0.2">
      <c r="B11" s="30" t="s">
        <v>25</v>
      </c>
      <c r="C11" s="34">
        <v>0</v>
      </c>
      <c r="D11" s="34">
        <v>0</v>
      </c>
      <c r="E11" s="79">
        <v>0</v>
      </c>
      <c r="F11" s="34">
        <v>0</v>
      </c>
      <c r="G11" s="34">
        <v>0</v>
      </c>
      <c r="H11" s="79">
        <v>0</v>
      </c>
      <c r="I11" s="34">
        <v>0</v>
      </c>
      <c r="J11" s="34">
        <v>0</v>
      </c>
      <c r="K11" s="79">
        <v>0</v>
      </c>
      <c r="L11" s="79">
        <v>0</v>
      </c>
      <c r="M11" s="79">
        <v>0</v>
      </c>
      <c r="N11" s="79">
        <v>0</v>
      </c>
    </row>
    <row r="12" spans="2:14" ht="21" x14ac:dyDescent="0.2">
      <c r="B12" s="30" t="s">
        <v>26</v>
      </c>
      <c r="C12" s="34">
        <v>0</v>
      </c>
      <c r="D12" s="34">
        <v>0</v>
      </c>
      <c r="E12" s="79">
        <v>0</v>
      </c>
      <c r="F12" s="34">
        <v>0</v>
      </c>
      <c r="G12" s="34">
        <v>0</v>
      </c>
      <c r="H12" s="79">
        <v>0</v>
      </c>
      <c r="I12" s="34">
        <v>0</v>
      </c>
      <c r="J12" s="34">
        <v>0</v>
      </c>
      <c r="K12" s="79">
        <v>0</v>
      </c>
      <c r="L12" s="79">
        <v>0</v>
      </c>
      <c r="M12" s="79">
        <v>0</v>
      </c>
      <c r="N12" s="79">
        <v>0</v>
      </c>
    </row>
    <row r="13" spans="2:14" ht="21" x14ac:dyDescent="0.2">
      <c r="B13" s="30" t="s">
        <v>27</v>
      </c>
      <c r="C13" s="34">
        <v>0</v>
      </c>
      <c r="D13" s="34">
        <v>0</v>
      </c>
      <c r="E13" s="79">
        <v>0</v>
      </c>
      <c r="F13" s="34">
        <v>0</v>
      </c>
      <c r="G13" s="34">
        <v>0</v>
      </c>
      <c r="H13" s="79">
        <v>0</v>
      </c>
      <c r="I13" s="34">
        <v>0</v>
      </c>
      <c r="J13" s="34">
        <v>0</v>
      </c>
      <c r="K13" s="79">
        <v>0</v>
      </c>
      <c r="L13" s="79">
        <v>0</v>
      </c>
      <c r="M13" s="79">
        <v>0</v>
      </c>
      <c r="N13" s="79">
        <v>0</v>
      </c>
    </row>
    <row r="14" spans="2:14" ht="21" x14ac:dyDescent="0.2">
      <c r="B14" s="30" t="s">
        <v>28</v>
      </c>
      <c r="C14" s="34">
        <v>0</v>
      </c>
      <c r="D14" s="34">
        <v>0</v>
      </c>
      <c r="E14" s="79">
        <v>0</v>
      </c>
      <c r="F14" s="34">
        <v>0</v>
      </c>
      <c r="G14" s="34">
        <v>0</v>
      </c>
      <c r="H14" s="79">
        <v>0</v>
      </c>
      <c r="I14" s="34">
        <v>0</v>
      </c>
      <c r="J14" s="34">
        <v>0</v>
      </c>
      <c r="K14" s="79">
        <v>0</v>
      </c>
      <c r="L14" s="79">
        <v>0</v>
      </c>
      <c r="M14" s="79">
        <v>0</v>
      </c>
      <c r="N14" s="79">
        <v>0</v>
      </c>
    </row>
    <row r="15" spans="2:14" ht="21" x14ac:dyDescent="0.2">
      <c r="B15" s="30" t="s">
        <v>29</v>
      </c>
      <c r="C15" s="34">
        <v>0</v>
      </c>
      <c r="D15" s="34">
        <v>0</v>
      </c>
      <c r="E15" s="79">
        <v>0</v>
      </c>
      <c r="F15" s="34">
        <v>0</v>
      </c>
      <c r="G15" s="34">
        <v>0</v>
      </c>
      <c r="H15" s="79">
        <v>0</v>
      </c>
      <c r="I15" s="34">
        <v>0</v>
      </c>
      <c r="J15" s="34">
        <v>0</v>
      </c>
      <c r="K15" s="79">
        <v>0</v>
      </c>
      <c r="L15" s="79">
        <v>0</v>
      </c>
      <c r="M15" s="79">
        <v>0</v>
      </c>
      <c r="N15" s="79">
        <v>0</v>
      </c>
    </row>
    <row r="16" spans="2:14" ht="21" x14ac:dyDescent="0.2">
      <c r="B16" s="30" t="s">
        <v>30</v>
      </c>
      <c r="C16" s="34">
        <v>0</v>
      </c>
      <c r="D16" s="34">
        <v>0</v>
      </c>
      <c r="E16" s="79">
        <v>0</v>
      </c>
      <c r="F16" s="34">
        <v>0</v>
      </c>
      <c r="G16" s="34">
        <v>0</v>
      </c>
      <c r="H16" s="79">
        <v>0</v>
      </c>
      <c r="I16" s="34">
        <v>0</v>
      </c>
      <c r="J16" s="34">
        <v>0</v>
      </c>
      <c r="K16" s="79">
        <v>0</v>
      </c>
      <c r="L16" s="79">
        <v>0</v>
      </c>
      <c r="M16" s="79">
        <v>0</v>
      </c>
      <c r="N16" s="79">
        <v>0</v>
      </c>
    </row>
    <row r="17" spans="2:14" ht="21" x14ac:dyDescent="0.2">
      <c r="B17" s="30" t="s">
        <v>31</v>
      </c>
      <c r="C17" s="34">
        <v>0</v>
      </c>
      <c r="D17" s="34">
        <v>0</v>
      </c>
      <c r="E17" s="79">
        <v>0</v>
      </c>
      <c r="F17" s="34">
        <v>0</v>
      </c>
      <c r="G17" s="34">
        <v>0</v>
      </c>
      <c r="H17" s="79">
        <v>0</v>
      </c>
      <c r="I17" s="34">
        <v>0</v>
      </c>
      <c r="J17" s="34">
        <v>0</v>
      </c>
      <c r="K17" s="79">
        <v>0</v>
      </c>
      <c r="L17" s="79">
        <v>0</v>
      </c>
      <c r="M17" s="79">
        <v>0</v>
      </c>
      <c r="N17" s="79">
        <v>0</v>
      </c>
    </row>
    <row r="18" spans="2:14" ht="21" x14ac:dyDescent="0.2">
      <c r="B18" s="30" t="s">
        <v>32</v>
      </c>
      <c r="C18" s="34">
        <v>0</v>
      </c>
      <c r="D18" s="34">
        <v>0</v>
      </c>
      <c r="E18" s="79">
        <v>0</v>
      </c>
      <c r="F18" s="34">
        <v>0</v>
      </c>
      <c r="G18" s="34">
        <v>0</v>
      </c>
      <c r="H18" s="79">
        <v>0</v>
      </c>
      <c r="I18" s="34">
        <v>0</v>
      </c>
      <c r="J18" s="34">
        <v>0</v>
      </c>
      <c r="K18" s="79">
        <v>0</v>
      </c>
      <c r="L18" s="79">
        <v>0</v>
      </c>
      <c r="M18" s="79">
        <v>0</v>
      </c>
      <c r="N18" s="79">
        <v>0</v>
      </c>
    </row>
    <row r="19" spans="2:14" ht="21" x14ac:dyDescent="0.2">
      <c r="B19" s="30" t="s">
        <v>33</v>
      </c>
      <c r="C19" s="34">
        <v>0</v>
      </c>
      <c r="D19" s="34">
        <v>0</v>
      </c>
      <c r="E19" s="79">
        <v>0</v>
      </c>
      <c r="F19" s="34">
        <v>0</v>
      </c>
      <c r="G19" s="34">
        <v>0</v>
      </c>
      <c r="H19" s="79">
        <v>0</v>
      </c>
      <c r="I19" s="34">
        <v>0</v>
      </c>
      <c r="J19" s="34">
        <v>0</v>
      </c>
      <c r="K19" s="79">
        <v>0</v>
      </c>
      <c r="L19" s="79">
        <v>0</v>
      </c>
      <c r="M19" s="79">
        <v>0</v>
      </c>
      <c r="N19" s="79">
        <v>0</v>
      </c>
    </row>
    <row r="20" spans="2:14" ht="21" x14ac:dyDescent="0.2">
      <c r="B20" s="30" t="s">
        <v>34</v>
      </c>
      <c r="C20" s="34">
        <v>0</v>
      </c>
      <c r="D20" s="34">
        <v>0</v>
      </c>
      <c r="E20" s="79">
        <v>0</v>
      </c>
      <c r="F20" s="34">
        <v>0</v>
      </c>
      <c r="G20" s="34">
        <v>0</v>
      </c>
      <c r="H20" s="79">
        <v>0</v>
      </c>
      <c r="I20" s="34">
        <v>0</v>
      </c>
      <c r="J20" s="34">
        <v>0</v>
      </c>
      <c r="K20" s="79">
        <v>0</v>
      </c>
      <c r="L20" s="79">
        <v>0</v>
      </c>
      <c r="M20" s="79">
        <v>0</v>
      </c>
      <c r="N20" s="79">
        <v>0</v>
      </c>
    </row>
    <row r="21" spans="2:14" ht="21" x14ac:dyDescent="0.2">
      <c r="B21" s="30" t="s">
        <v>35</v>
      </c>
      <c r="C21" s="34">
        <v>0</v>
      </c>
      <c r="D21" s="34">
        <v>0</v>
      </c>
      <c r="E21" s="79">
        <v>0</v>
      </c>
      <c r="F21" s="34">
        <v>0</v>
      </c>
      <c r="G21" s="34">
        <v>0</v>
      </c>
      <c r="H21" s="79">
        <v>0</v>
      </c>
      <c r="I21" s="34">
        <v>0</v>
      </c>
      <c r="J21" s="34">
        <v>0</v>
      </c>
      <c r="K21" s="79">
        <v>0</v>
      </c>
      <c r="L21" s="79">
        <v>0</v>
      </c>
      <c r="M21" s="79">
        <v>0</v>
      </c>
      <c r="N21" s="79">
        <v>0</v>
      </c>
    </row>
    <row r="22" spans="2:14" ht="21" x14ac:dyDescent="0.2">
      <c r="B22" s="30" t="s">
        <v>36</v>
      </c>
      <c r="C22" s="34">
        <v>0</v>
      </c>
      <c r="D22" s="34">
        <v>0</v>
      </c>
      <c r="E22" s="79">
        <v>0</v>
      </c>
      <c r="F22" s="34">
        <v>0</v>
      </c>
      <c r="G22" s="34">
        <v>0</v>
      </c>
      <c r="H22" s="79">
        <v>0</v>
      </c>
      <c r="I22" s="34">
        <v>0</v>
      </c>
      <c r="J22" s="34">
        <v>0</v>
      </c>
      <c r="K22" s="79">
        <v>0</v>
      </c>
      <c r="L22" s="79">
        <v>0</v>
      </c>
      <c r="M22" s="79">
        <v>0</v>
      </c>
      <c r="N22" s="79">
        <v>0</v>
      </c>
    </row>
    <row r="23" spans="2:14" ht="21" x14ac:dyDescent="0.2">
      <c r="B23" s="30" t="s">
        <v>37</v>
      </c>
      <c r="C23" s="34">
        <v>0</v>
      </c>
      <c r="D23" s="34">
        <v>0</v>
      </c>
      <c r="E23" s="79">
        <v>0</v>
      </c>
      <c r="F23" s="34">
        <v>0</v>
      </c>
      <c r="G23" s="34">
        <v>0</v>
      </c>
      <c r="H23" s="79">
        <v>0</v>
      </c>
      <c r="I23" s="34">
        <v>0</v>
      </c>
      <c r="J23" s="34">
        <v>0</v>
      </c>
      <c r="K23" s="79">
        <v>0</v>
      </c>
      <c r="L23" s="79">
        <v>0</v>
      </c>
      <c r="M23" s="79">
        <v>0</v>
      </c>
      <c r="N23" s="79">
        <v>0</v>
      </c>
    </row>
    <row r="24" spans="2:14" ht="21" x14ac:dyDescent="0.2">
      <c r="B24" s="30" t="s">
        <v>38</v>
      </c>
      <c r="C24" s="34">
        <v>0</v>
      </c>
      <c r="D24" s="34">
        <v>0</v>
      </c>
      <c r="E24" s="79">
        <v>0</v>
      </c>
      <c r="F24" s="34">
        <v>0</v>
      </c>
      <c r="G24" s="34">
        <v>0</v>
      </c>
      <c r="H24" s="79">
        <v>0</v>
      </c>
      <c r="I24" s="34">
        <v>0</v>
      </c>
      <c r="J24" s="34">
        <v>0</v>
      </c>
      <c r="K24" s="79">
        <v>0</v>
      </c>
      <c r="L24" s="79">
        <v>0</v>
      </c>
      <c r="M24" s="79">
        <v>0</v>
      </c>
      <c r="N24" s="79">
        <v>0</v>
      </c>
    </row>
    <row r="25" spans="2:14" ht="21" x14ac:dyDescent="0.2">
      <c r="B25" s="30" t="s">
        <v>39</v>
      </c>
      <c r="C25" s="34">
        <v>0</v>
      </c>
      <c r="D25" s="34">
        <v>0</v>
      </c>
      <c r="E25" s="79">
        <v>0</v>
      </c>
      <c r="F25" s="34">
        <v>0</v>
      </c>
      <c r="G25" s="34">
        <v>0</v>
      </c>
      <c r="H25" s="79">
        <v>0</v>
      </c>
      <c r="I25" s="34">
        <v>0</v>
      </c>
      <c r="J25" s="34">
        <v>0</v>
      </c>
      <c r="K25" s="79">
        <v>0</v>
      </c>
      <c r="L25" s="79">
        <v>0</v>
      </c>
      <c r="M25" s="79">
        <v>0</v>
      </c>
      <c r="N25" s="79">
        <v>0</v>
      </c>
    </row>
    <row r="26" spans="2:14" ht="21" x14ac:dyDescent="0.2">
      <c r="B26" s="30" t="s">
        <v>40</v>
      </c>
      <c r="C26" s="34">
        <v>0</v>
      </c>
      <c r="D26" s="34">
        <v>0</v>
      </c>
      <c r="E26" s="79">
        <v>0</v>
      </c>
      <c r="F26" s="34">
        <v>0</v>
      </c>
      <c r="G26" s="34">
        <v>0</v>
      </c>
      <c r="H26" s="79">
        <v>0</v>
      </c>
      <c r="I26" s="34">
        <v>0</v>
      </c>
      <c r="J26" s="34">
        <v>0</v>
      </c>
      <c r="K26" s="79">
        <v>0</v>
      </c>
      <c r="L26" s="79">
        <v>0</v>
      </c>
      <c r="M26" s="79">
        <v>0</v>
      </c>
      <c r="N26" s="79">
        <v>0</v>
      </c>
    </row>
    <row r="27" spans="2:14" ht="21" x14ac:dyDescent="0.2">
      <c r="B27" s="30" t="s">
        <v>41</v>
      </c>
      <c r="C27" s="34">
        <v>0</v>
      </c>
      <c r="D27" s="34">
        <v>0</v>
      </c>
      <c r="E27" s="79">
        <v>0</v>
      </c>
      <c r="F27" s="34">
        <v>0</v>
      </c>
      <c r="G27" s="34">
        <v>0</v>
      </c>
      <c r="H27" s="79">
        <v>0</v>
      </c>
      <c r="I27" s="34">
        <v>0</v>
      </c>
      <c r="J27" s="34">
        <v>0</v>
      </c>
      <c r="K27" s="79">
        <v>0</v>
      </c>
      <c r="L27" s="79">
        <v>0</v>
      </c>
      <c r="M27" s="79">
        <v>0</v>
      </c>
      <c r="N27" s="79">
        <v>0</v>
      </c>
    </row>
    <row r="28" spans="2:14" ht="21.75" thickBot="1" x14ac:dyDescent="0.25">
      <c r="B28" s="212" t="s">
        <v>42</v>
      </c>
      <c r="C28" s="34">
        <v>0</v>
      </c>
      <c r="D28" s="34">
        <v>0</v>
      </c>
      <c r="E28" s="79">
        <v>0</v>
      </c>
      <c r="F28" s="34">
        <v>0</v>
      </c>
      <c r="G28" s="34">
        <v>0</v>
      </c>
      <c r="H28" s="79">
        <v>0</v>
      </c>
      <c r="I28" s="34">
        <v>0</v>
      </c>
      <c r="J28" s="34">
        <v>0</v>
      </c>
      <c r="K28" s="79">
        <v>0</v>
      </c>
      <c r="L28" s="79">
        <v>0</v>
      </c>
      <c r="M28" s="79">
        <v>0</v>
      </c>
      <c r="N28" s="79">
        <v>0</v>
      </c>
    </row>
    <row r="29" spans="2:14" ht="21.75" thickBot="1" x14ac:dyDescent="0.25">
      <c r="B29" s="16" t="s">
        <v>11</v>
      </c>
      <c r="C29" s="34">
        <v>0</v>
      </c>
      <c r="D29" s="34">
        <v>0</v>
      </c>
      <c r="E29" s="34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</row>
  </sheetData>
  <mergeCells count="12">
    <mergeCell ref="B4:N4"/>
    <mergeCell ref="B3:N3"/>
    <mergeCell ref="M5:M6"/>
    <mergeCell ref="N5:N6"/>
    <mergeCell ref="B5:B6"/>
    <mergeCell ref="C5:D5"/>
    <mergeCell ref="E5:E6"/>
    <mergeCell ref="F5:G5"/>
    <mergeCell ref="H5:H6"/>
    <mergeCell ref="I5:J5"/>
    <mergeCell ref="K5:K6"/>
    <mergeCell ref="L5:L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N31"/>
  <sheetViews>
    <sheetView rightToLeft="1" topLeftCell="A4" workbookViewId="0">
      <selection activeCell="C8" sqref="C8"/>
    </sheetView>
  </sheetViews>
  <sheetFormatPr defaultRowHeight="14.25" x14ac:dyDescent="0.2"/>
  <cols>
    <col min="1" max="1" width="9" style="75"/>
    <col min="2" max="2" width="15.875" style="75" customWidth="1"/>
    <col min="3" max="3" width="9.125" style="75" customWidth="1"/>
    <col min="4" max="8" width="9" style="75"/>
    <col min="9" max="11" width="9.125" style="75" customWidth="1"/>
    <col min="12" max="16384" width="9" style="75"/>
  </cols>
  <sheetData>
    <row r="1" spans="2:14" ht="24" customHeight="1" x14ac:dyDescent="0.2"/>
    <row r="2" spans="2:14" ht="15" thickBot="1" x14ac:dyDescent="0.25"/>
    <row r="3" spans="2:14" ht="21" x14ac:dyDescent="0.2">
      <c r="B3" s="306" t="s">
        <v>111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8"/>
    </row>
    <row r="4" spans="2:14" ht="21.75" thickBot="1" x14ac:dyDescent="0.25">
      <c r="B4" s="309" t="s">
        <v>61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1"/>
    </row>
    <row r="5" spans="2:14" ht="21" x14ac:dyDescent="0.2">
      <c r="B5" s="312" t="s">
        <v>17</v>
      </c>
      <c r="C5" s="306" t="s">
        <v>18</v>
      </c>
      <c r="D5" s="307"/>
      <c r="E5" s="314" t="s">
        <v>1</v>
      </c>
      <c r="F5" s="316" t="s">
        <v>19</v>
      </c>
      <c r="G5" s="307"/>
      <c r="H5" s="317" t="s">
        <v>3</v>
      </c>
      <c r="I5" s="312" t="s">
        <v>20</v>
      </c>
      <c r="J5" s="316"/>
      <c r="K5" s="314" t="s">
        <v>5</v>
      </c>
      <c r="L5" s="306" t="s">
        <v>6</v>
      </c>
      <c r="M5" s="307" t="s">
        <v>7</v>
      </c>
      <c r="N5" s="308" t="s">
        <v>8</v>
      </c>
    </row>
    <row r="6" spans="2:14" ht="21.75" thickBot="1" x14ac:dyDescent="0.25">
      <c r="B6" s="313"/>
      <c r="C6" s="205" t="s">
        <v>9</v>
      </c>
      <c r="D6" s="206" t="s">
        <v>10</v>
      </c>
      <c r="E6" s="315"/>
      <c r="F6" s="1" t="s">
        <v>9</v>
      </c>
      <c r="G6" s="206" t="s">
        <v>10</v>
      </c>
      <c r="H6" s="318"/>
      <c r="I6" s="205" t="s">
        <v>9</v>
      </c>
      <c r="J6" s="206" t="s">
        <v>10</v>
      </c>
      <c r="K6" s="315"/>
      <c r="L6" s="319"/>
      <c r="M6" s="320"/>
      <c r="N6" s="321"/>
    </row>
    <row r="7" spans="2:14" ht="21" x14ac:dyDescent="0.2">
      <c r="B7" s="204" t="s">
        <v>21</v>
      </c>
      <c r="C7" s="76">
        <f>'خانه بهداشت غیرضمیمه غیر ایرانی'!Q7+'خانه بهداشت غیرضمیمه غیر ایرانی'!AE7+'خانه بهداشت غیرضمیمه غیر ایرانی'!AS7+'خانه بهداشت غیرضمیمه غیر ایرانی'!BG7+'خانه بهداشت غیرضمیمه غیر ایرانی'!BU7</f>
        <v>0</v>
      </c>
      <c r="D7" s="76">
        <f>'خانه بهداشت غیرضمیمه غیر ایرانی'!R7+'خانه بهداشت غیرضمیمه غیر ایرانی'!AF7+'خانه بهداشت غیرضمیمه غیر ایرانی'!AT7+'خانه بهداشت غیرضمیمه غیر ایرانی'!BH7+'خانه بهداشت غیرضمیمه غیر ایرانی'!BV7</f>
        <v>1</v>
      </c>
      <c r="E7" s="76">
        <f>'خانه بهداشت غیرضمیمه غیر ایرانی'!S7+'خانه بهداشت غیرضمیمه غیر ایرانی'!AG7+'خانه بهداشت غیرضمیمه غیر ایرانی'!AU7+'خانه بهداشت غیرضمیمه غیر ایرانی'!BI7+'خانه بهداشت غیرضمیمه غیر ایرانی'!BW7</f>
        <v>1</v>
      </c>
      <c r="F7" s="76">
        <v>0</v>
      </c>
      <c r="G7" s="76">
        <v>0</v>
      </c>
      <c r="H7" s="77">
        <v>0</v>
      </c>
      <c r="I7" s="76">
        <v>0</v>
      </c>
      <c r="J7" s="76">
        <v>0</v>
      </c>
      <c r="K7" s="77">
        <v>0</v>
      </c>
      <c r="L7" s="77">
        <f>I7+F7+C7</f>
        <v>0</v>
      </c>
      <c r="M7" s="77">
        <f t="shared" ref="M7:N7" si="0">J7+G7+D7</f>
        <v>1</v>
      </c>
      <c r="N7" s="77">
        <f t="shared" si="0"/>
        <v>1</v>
      </c>
    </row>
    <row r="8" spans="2:14" ht="21" x14ac:dyDescent="0.2">
      <c r="B8" s="30" t="s">
        <v>22</v>
      </c>
      <c r="C8" s="76">
        <f>'خانه بهداشت غیرضمیمه غیر ایرانی'!Q8+'خانه بهداشت غیرضمیمه غیر ایرانی'!AE8+'خانه بهداشت غیرضمیمه غیر ایرانی'!AS8+'خانه بهداشت غیرضمیمه غیر ایرانی'!BG8+'خانه بهداشت غیرضمیمه غیر ایرانی'!BU8</f>
        <v>10</v>
      </c>
      <c r="D8" s="76">
        <f>'خانه بهداشت غیرضمیمه غیر ایرانی'!R8+'خانه بهداشت غیرضمیمه غیر ایرانی'!AF8+'خانه بهداشت غیرضمیمه غیر ایرانی'!AT8+'خانه بهداشت غیرضمیمه غیر ایرانی'!BH8+'خانه بهداشت غیرضمیمه غیر ایرانی'!BV8</f>
        <v>7</v>
      </c>
      <c r="E8" s="76">
        <f>'خانه بهداشت غیرضمیمه غیر ایرانی'!S8+'خانه بهداشت غیرضمیمه غیر ایرانی'!AG8+'خانه بهداشت غیرضمیمه غیر ایرانی'!AU8+'خانه بهداشت غیرضمیمه غیر ایرانی'!BI8+'خانه بهداشت غیرضمیمه غیر ایرانی'!BW8</f>
        <v>17</v>
      </c>
      <c r="F8" s="76">
        <v>0</v>
      </c>
      <c r="G8" s="76">
        <v>0</v>
      </c>
      <c r="H8" s="77">
        <v>0</v>
      </c>
      <c r="I8" s="76">
        <v>0</v>
      </c>
      <c r="J8" s="76">
        <v>0</v>
      </c>
      <c r="K8" s="77">
        <v>0</v>
      </c>
      <c r="L8" s="77">
        <f t="shared" ref="L8:L29" si="1">I8+F8+C8</f>
        <v>10</v>
      </c>
      <c r="M8" s="77">
        <f t="shared" ref="M8:M29" si="2">J8+G8+D8</f>
        <v>7</v>
      </c>
      <c r="N8" s="77">
        <f t="shared" ref="N8:N29" si="3">K8+H8+E8</f>
        <v>17</v>
      </c>
    </row>
    <row r="9" spans="2:14" ht="21" x14ac:dyDescent="0.2">
      <c r="B9" s="30" t="s">
        <v>23</v>
      </c>
      <c r="C9" s="76">
        <f>'خانه بهداشت غیرضمیمه غیر ایرانی'!Q9+'خانه بهداشت غیرضمیمه غیر ایرانی'!AE9+'خانه بهداشت غیرضمیمه غیر ایرانی'!AS9+'خانه بهداشت غیرضمیمه غیر ایرانی'!BG9+'خانه بهداشت غیرضمیمه غیر ایرانی'!BU9</f>
        <v>31</v>
      </c>
      <c r="D9" s="76">
        <f>'خانه بهداشت غیرضمیمه غیر ایرانی'!R9+'خانه بهداشت غیرضمیمه غیر ایرانی'!AF9+'خانه بهداشت غیرضمیمه غیر ایرانی'!AT9+'خانه بهداشت غیرضمیمه غیر ایرانی'!BH9+'خانه بهداشت غیرضمیمه غیر ایرانی'!BV9</f>
        <v>35</v>
      </c>
      <c r="E9" s="76">
        <f>'خانه بهداشت غیرضمیمه غیر ایرانی'!S9+'خانه بهداشت غیرضمیمه غیر ایرانی'!AG9+'خانه بهداشت غیرضمیمه غیر ایرانی'!AU9+'خانه بهداشت غیرضمیمه غیر ایرانی'!BI9+'خانه بهداشت غیرضمیمه غیر ایرانی'!BW9</f>
        <v>66</v>
      </c>
      <c r="F9" s="76">
        <v>0</v>
      </c>
      <c r="G9" s="76">
        <v>0</v>
      </c>
      <c r="H9" s="77">
        <v>0</v>
      </c>
      <c r="I9" s="76">
        <v>0</v>
      </c>
      <c r="J9" s="76">
        <v>0</v>
      </c>
      <c r="K9" s="77">
        <v>0</v>
      </c>
      <c r="L9" s="77">
        <f t="shared" si="1"/>
        <v>31</v>
      </c>
      <c r="M9" s="77">
        <f t="shared" si="2"/>
        <v>35</v>
      </c>
      <c r="N9" s="77">
        <f t="shared" si="3"/>
        <v>66</v>
      </c>
    </row>
    <row r="10" spans="2:14" ht="21" x14ac:dyDescent="0.2">
      <c r="B10" s="30" t="s">
        <v>24</v>
      </c>
      <c r="C10" s="76">
        <f>'خانه بهداشت غیرضمیمه غیر ایرانی'!Q10+'خانه بهداشت غیرضمیمه غیر ایرانی'!AE10+'خانه بهداشت غیرضمیمه غیر ایرانی'!AS10+'خانه بهداشت غیرضمیمه غیر ایرانی'!BG10+'خانه بهداشت غیرضمیمه غیر ایرانی'!BU10</f>
        <v>19</v>
      </c>
      <c r="D10" s="76">
        <f>'خانه بهداشت غیرضمیمه غیر ایرانی'!R10+'خانه بهداشت غیرضمیمه غیر ایرانی'!AF10+'خانه بهداشت غیرضمیمه غیر ایرانی'!AT10+'خانه بهداشت غیرضمیمه غیر ایرانی'!BH10+'خانه بهداشت غیرضمیمه غیر ایرانی'!BV10</f>
        <v>11</v>
      </c>
      <c r="E10" s="76">
        <f>'خانه بهداشت غیرضمیمه غیر ایرانی'!S10+'خانه بهداشت غیرضمیمه غیر ایرانی'!AG10+'خانه بهداشت غیرضمیمه غیر ایرانی'!AU10+'خانه بهداشت غیرضمیمه غیر ایرانی'!BI10+'خانه بهداشت غیرضمیمه غیر ایرانی'!BW10</f>
        <v>30</v>
      </c>
      <c r="F10" s="76">
        <v>0</v>
      </c>
      <c r="G10" s="76">
        <v>0</v>
      </c>
      <c r="H10" s="77">
        <v>0</v>
      </c>
      <c r="I10" s="76">
        <v>0</v>
      </c>
      <c r="J10" s="76">
        <v>0</v>
      </c>
      <c r="K10" s="77">
        <v>0</v>
      </c>
      <c r="L10" s="77">
        <f t="shared" si="1"/>
        <v>19</v>
      </c>
      <c r="M10" s="77">
        <f t="shared" si="2"/>
        <v>11</v>
      </c>
      <c r="N10" s="77">
        <f t="shared" si="3"/>
        <v>30</v>
      </c>
    </row>
    <row r="11" spans="2:14" ht="21" x14ac:dyDescent="0.2">
      <c r="B11" s="30" t="s">
        <v>25</v>
      </c>
      <c r="C11" s="76">
        <f>'خانه بهداشت غیرضمیمه غیر ایرانی'!Q11+'خانه بهداشت غیرضمیمه غیر ایرانی'!AE11+'خانه بهداشت غیرضمیمه غیر ایرانی'!AS11+'خانه بهداشت غیرضمیمه غیر ایرانی'!BG11+'خانه بهداشت غیرضمیمه غیر ایرانی'!BU11</f>
        <v>25</v>
      </c>
      <c r="D11" s="76">
        <f>'خانه بهداشت غیرضمیمه غیر ایرانی'!R11+'خانه بهداشت غیرضمیمه غیر ایرانی'!AF11+'خانه بهداشت غیرضمیمه غیر ایرانی'!AT11+'خانه بهداشت غیرضمیمه غیر ایرانی'!BH11+'خانه بهداشت غیرضمیمه غیر ایرانی'!BV11</f>
        <v>22</v>
      </c>
      <c r="E11" s="76">
        <f>'خانه بهداشت غیرضمیمه غیر ایرانی'!S11+'خانه بهداشت غیرضمیمه غیر ایرانی'!AG11+'خانه بهداشت غیرضمیمه غیر ایرانی'!AU11+'خانه بهداشت غیرضمیمه غیر ایرانی'!BI11+'خانه بهداشت غیرضمیمه غیر ایرانی'!BW11</f>
        <v>47</v>
      </c>
      <c r="F11" s="76">
        <v>0</v>
      </c>
      <c r="G11" s="76">
        <v>0</v>
      </c>
      <c r="H11" s="77">
        <v>0</v>
      </c>
      <c r="I11" s="76">
        <v>0</v>
      </c>
      <c r="J11" s="76">
        <v>0</v>
      </c>
      <c r="K11" s="77">
        <v>0</v>
      </c>
      <c r="L11" s="77">
        <f t="shared" si="1"/>
        <v>25</v>
      </c>
      <c r="M11" s="77">
        <f t="shared" si="2"/>
        <v>22</v>
      </c>
      <c r="N11" s="77">
        <f t="shared" si="3"/>
        <v>47</v>
      </c>
    </row>
    <row r="12" spans="2:14" ht="21" x14ac:dyDescent="0.2">
      <c r="B12" s="30" t="s">
        <v>26</v>
      </c>
      <c r="C12" s="76">
        <f>'خانه بهداشت غیرضمیمه غیر ایرانی'!Q12+'خانه بهداشت غیرضمیمه غیر ایرانی'!AE12+'خانه بهداشت غیرضمیمه غیر ایرانی'!AS12+'خانه بهداشت غیرضمیمه غیر ایرانی'!BG12+'خانه بهداشت غیرضمیمه غیر ایرانی'!BU12</f>
        <v>24</v>
      </c>
      <c r="D12" s="76">
        <f>'خانه بهداشت غیرضمیمه غیر ایرانی'!R12+'خانه بهداشت غیرضمیمه غیر ایرانی'!AF12+'خانه بهداشت غیرضمیمه غیر ایرانی'!AT12+'خانه بهداشت غیرضمیمه غیر ایرانی'!BH12+'خانه بهداشت غیرضمیمه غیر ایرانی'!BV12</f>
        <v>23</v>
      </c>
      <c r="E12" s="76">
        <f>'خانه بهداشت غیرضمیمه غیر ایرانی'!S12+'خانه بهداشت غیرضمیمه غیر ایرانی'!AG12+'خانه بهداشت غیرضمیمه غیر ایرانی'!AU12+'خانه بهداشت غیرضمیمه غیر ایرانی'!BI12+'خانه بهداشت غیرضمیمه غیر ایرانی'!BW12</f>
        <v>47</v>
      </c>
      <c r="F12" s="76">
        <v>0</v>
      </c>
      <c r="G12" s="76">
        <v>0</v>
      </c>
      <c r="H12" s="77">
        <v>0</v>
      </c>
      <c r="I12" s="76">
        <v>0</v>
      </c>
      <c r="J12" s="76">
        <v>0</v>
      </c>
      <c r="K12" s="77">
        <v>0</v>
      </c>
      <c r="L12" s="77">
        <f t="shared" si="1"/>
        <v>24</v>
      </c>
      <c r="M12" s="77">
        <f t="shared" si="2"/>
        <v>23</v>
      </c>
      <c r="N12" s="77">
        <f t="shared" si="3"/>
        <v>47</v>
      </c>
    </row>
    <row r="13" spans="2:14" ht="21" x14ac:dyDescent="0.2">
      <c r="B13" s="30" t="s">
        <v>27</v>
      </c>
      <c r="C13" s="76">
        <f>'خانه بهداشت غیرضمیمه غیر ایرانی'!Q13+'خانه بهداشت غیرضمیمه غیر ایرانی'!AE13+'خانه بهداشت غیرضمیمه غیر ایرانی'!AS13+'خانه بهداشت غیرضمیمه غیر ایرانی'!BG13+'خانه بهداشت غیرضمیمه غیر ایرانی'!BU13</f>
        <v>22</v>
      </c>
      <c r="D13" s="76">
        <f>'خانه بهداشت غیرضمیمه غیر ایرانی'!R13+'خانه بهداشت غیرضمیمه غیر ایرانی'!AF13+'خانه بهداشت غیرضمیمه غیر ایرانی'!AT13+'خانه بهداشت غیرضمیمه غیر ایرانی'!BH13+'خانه بهداشت غیرضمیمه غیر ایرانی'!BV13</f>
        <v>16</v>
      </c>
      <c r="E13" s="76">
        <f>'خانه بهداشت غیرضمیمه غیر ایرانی'!S13+'خانه بهداشت غیرضمیمه غیر ایرانی'!AG13+'خانه بهداشت غیرضمیمه غیر ایرانی'!AU13+'خانه بهداشت غیرضمیمه غیر ایرانی'!BI13+'خانه بهداشت غیرضمیمه غیر ایرانی'!BW13</f>
        <v>38</v>
      </c>
      <c r="F13" s="76">
        <v>0</v>
      </c>
      <c r="G13" s="76">
        <v>0</v>
      </c>
      <c r="H13" s="77">
        <v>0</v>
      </c>
      <c r="I13" s="76">
        <v>0</v>
      </c>
      <c r="J13" s="76">
        <v>0</v>
      </c>
      <c r="K13" s="77">
        <v>0</v>
      </c>
      <c r="L13" s="77">
        <f t="shared" si="1"/>
        <v>22</v>
      </c>
      <c r="M13" s="77">
        <f t="shared" si="2"/>
        <v>16</v>
      </c>
      <c r="N13" s="77">
        <f t="shared" si="3"/>
        <v>38</v>
      </c>
    </row>
    <row r="14" spans="2:14" ht="21" x14ac:dyDescent="0.2">
      <c r="B14" s="30" t="s">
        <v>28</v>
      </c>
      <c r="C14" s="76">
        <f>'خانه بهداشت غیرضمیمه غیر ایرانی'!Q14+'خانه بهداشت غیرضمیمه غیر ایرانی'!AE14+'خانه بهداشت غیرضمیمه غیر ایرانی'!AS14+'خانه بهداشت غیرضمیمه غیر ایرانی'!BG14+'خانه بهداشت غیرضمیمه غیر ایرانی'!BU14</f>
        <v>12</v>
      </c>
      <c r="D14" s="76">
        <f>'خانه بهداشت غیرضمیمه غیر ایرانی'!R14+'خانه بهداشت غیرضمیمه غیر ایرانی'!AF14+'خانه بهداشت غیرضمیمه غیر ایرانی'!AT14+'خانه بهداشت غیرضمیمه غیر ایرانی'!BH14+'خانه بهداشت غیرضمیمه غیر ایرانی'!BV14</f>
        <v>10</v>
      </c>
      <c r="E14" s="76">
        <f>'خانه بهداشت غیرضمیمه غیر ایرانی'!S14+'خانه بهداشت غیرضمیمه غیر ایرانی'!AG14+'خانه بهداشت غیرضمیمه غیر ایرانی'!AU14+'خانه بهداشت غیرضمیمه غیر ایرانی'!BI14+'خانه بهداشت غیرضمیمه غیر ایرانی'!BW14</f>
        <v>22</v>
      </c>
      <c r="F14" s="76">
        <v>0</v>
      </c>
      <c r="G14" s="76">
        <v>0</v>
      </c>
      <c r="H14" s="77">
        <v>0</v>
      </c>
      <c r="I14" s="76">
        <v>0</v>
      </c>
      <c r="J14" s="76">
        <v>0</v>
      </c>
      <c r="K14" s="77">
        <v>0</v>
      </c>
      <c r="L14" s="77">
        <f t="shared" si="1"/>
        <v>12</v>
      </c>
      <c r="M14" s="77">
        <f t="shared" si="2"/>
        <v>10</v>
      </c>
      <c r="N14" s="77">
        <f t="shared" si="3"/>
        <v>22</v>
      </c>
    </row>
    <row r="15" spans="2:14" ht="21" x14ac:dyDescent="0.2">
      <c r="B15" s="30" t="s">
        <v>29</v>
      </c>
      <c r="C15" s="76">
        <f>'خانه بهداشت غیرضمیمه غیر ایرانی'!Q15+'خانه بهداشت غیرضمیمه غیر ایرانی'!AE15+'خانه بهداشت غیرضمیمه غیر ایرانی'!AS15+'خانه بهداشت غیرضمیمه غیر ایرانی'!BG15+'خانه بهداشت غیرضمیمه غیر ایرانی'!BU15</f>
        <v>30</v>
      </c>
      <c r="D15" s="76">
        <f>'خانه بهداشت غیرضمیمه غیر ایرانی'!R15+'خانه بهداشت غیرضمیمه غیر ایرانی'!AF15+'خانه بهداشت غیرضمیمه غیر ایرانی'!AT15+'خانه بهداشت غیرضمیمه غیر ایرانی'!BH15+'خانه بهداشت غیرضمیمه غیر ایرانی'!BV15</f>
        <v>27</v>
      </c>
      <c r="E15" s="76">
        <f>'خانه بهداشت غیرضمیمه غیر ایرانی'!S15+'خانه بهداشت غیرضمیمه غیر ایرانی'!AG15+'خانه بهداشت غیرضمیمه غیر ایرانی'!AU15+'خانه بهداشت غیرضمیمه غیر ایرانی'!BI15+'خانه بهداشت غیرضمیمه غیر ایرانی'!BW15</f>
        <v>57</v>
      </c>
      <c r="F15" s="76">
        <v>0</v>
      </c>
      <c r="G15" s="76">
        <v>0</v>
      </c>
      <c r="H15" s="77">
        <v>0</v>
      </c>
      <c r="I15" s="76">
        <v>0</v>
      </c>
      <c r="J15" s="76">
        <v>0</v>
      </c>
      <c r="K15" s="77">
        <v>0</v>
      </c>
      <c r="L15" s="77">
        <f t="shared" si="1"/>
        <v>30</v>
      </c>
      <c r="M15" s="77">
        <f t="shared" si="2"/>
        <v>27</v>
      </c>
      <c r="N15" s="77">
        <f t="shared" si="3"/>
        <v>57</v>
      </c>
    </row>
    <row r="16" spans="2:14" ht="21" x14ac:dyDescent="0.2">
      <c r="B16" s="30" t="s">
        <v>30</v>
      </c>
      <c r="C16" s="76">
        <f>'خانه بهداشت غیرضمیمه غیر ایرانی'!Q16+'خانه بهداشت غیرضمیمه غیر ایرانی'!AE16+'خانه بهداشت غیرضمیمه غیر ایرانی'!AS16+'خانه بهداشت غیرضمیمه غیر ایرانی'!BG16+'خانه بهداشت غیرضمیمه غیر ایرانی'!BU16</f>
        <v>29</v>
      </c>
      <c r="D16" s="76">
        <f>'خانه بهداشت غیرضمیمه غیر ایرانی'!R16+'خانه بهداشت غیرضمیمه غیر ایرانی'!AF16+'خانه بهداشت غیرضمیمه غیر ایرانی'!AT16+'خانه بهداشت غیرضمیمه غیر ایرانی'!BH16+'خانه بهداشت غیرضمیمه غیر ایرانی'!BV16</f>
        <v>37</v>
      </c>
      <c r="E16" s="76">
        <f>'خانه بهداشت غیرضمیمه غیر ایرانی'!S16+'خانه بهداشت غیرضمیمه غیر ایرانی'!AG16+'خانه بهداشت غیرضمیمه غیر ایرانی'!AU16+'خانه بهداشت غیرضمیمه غیر ایرانی'!BI16+'خانه بهداشت غیرضمیمه غیر ایرانی'!BW16</f>
        <v>66</v>
      </c>
      <c r="F16" s="76">
        <v>0</v>
      </c>
      <c r="G16" s="76">
        <v>0</v>
      </c>
      <c r="H16" s="77">
        <v>0</v>
      </c>
      <c r="I16" s="76">
        <v>0</v>
      </c>
      <c r="J16" s="76">
        <v>0</v>
      </c>
      <c r="K16" s="77">
        <v>0</v>
      </c>
      <c r="L16" s="77">
        <f t="shared" si="1"/>
        <v>29</v>
      </c>
      <c r="M16" s="77">
        <f t="shared" si="2"/>
        <v>37</v>
      </c>
      <c r="N16" s="77">
        <f t="shared" si="3"/>
        <v>66</v>
      </c>
    </row>
    <row r="17" spans="2:14" ht="21" x14ac:dyDescent="0.2">
      <c r="B17" s="30" t="s">
        <v>31</v>
      </c>
      <c r="C17" s="76">
        <f>'خانه بهداشت غیرضمیمه غیر ایرانی'!Q17+'خانه بهداشت غیرضمیمه غیر ایرانی'!AE17+'خانه بهداشت غیرضمیمه غیر ایرانی'!AS17+'خانه بهداشت غیرضمیمه غیر ایرانی'!BG17+'خانه بهداشت غیرضمیمه غیر ایرانی'!BU17</f>
        <v>27</v>
      </c>
      <c r="D17" s="76">
        <f>'خانه بهداشت غیرضمیمه غیر ایرانی'!R17+'خانه بهداشت غیرضمیمه غیر ایرانی'!AF17+'خانه بهداشت غیرضمیمه غیر ایرانی'!AT17+'خانه بهداشت غیرضمیمه غیر ایرانی'!BH17+'خانه بهداشت غیرضمیمه غیر ایرانی'!BV17</f>
        <v>22</v>
      </c>
      <c r="E17" s="76">
        <f>'خانه بهداشت غیرضمیمه غیر ایرانی'!S17+'خانه بهداشت غیرضمیمه غیر ایرانی'!AG17+'خانه بهداشت غیرضمیمه غیر ایرانی'!AU17+'خانه بهداشت غیرضمیمه غیر ایرانی'!BI17+'خانه بهداشت غیرضمیمه غیر ایرانی'!BW17</f>
        <v>49</v>
      </c>
      <c r="F17" s="76">
        <v>0</v>
      </c>
      <c r="G17" s="76">
        <v>0</v>
      </c>
      <c r="H17" s="77">
        <v>0</v>
      </c>
      <c r="I17" s="76">
        <v>0</v>
      </c>
      <c r="J17" s="76">
        <v>0</v>
      </c>
      <c r="K17" s="77">
        <v>0</v>
      </c>
      <c r="L17" s="77">
        <f t="shared" si="1"/>
        <v>27</v>
      </c>
      <c r="M17" s="77">
        <f t="shared" si="2"/>
        <v>22</v>
      </c>
      <c r="N17" s="77">
        <f t="shared" si="3"/>
        <v>49</v>
      </c>
    </row>
    <row r="18" spans="2:14" ht="21" x14ac:dyDescent="0.2">
      <c r="B18" s="30" t="s">
        <v>32</v>
      </c>
      <c r="C18" s="76">
        <f>'خانه بهداشت غیرضمیمه غیر ایرانی'!Q18+'خانه بهداشت غیرضمیمه غیر ایرانی'!AE18+'خانه بهداشت غیرضمیمه غیر ایرانی'!AS18+'خانه بهداشت غیرضمیمه غیر ایرانی'!BG18+'خانه بهداشت غیرضمیمه غیر ایرانی'!BU18</f>
        <v>17</v>
      </c>
      <c r="D18" s="76">
        <f>'خانه بهداشت غیرضمیمه غیر ایرانی'!R18+'خانه بهداشت غیرضمیمه غیر ایرانی'!AF18+'خانه بهداشت غیرضمیمه غیر ایرانی'!AT18+'خانه بهداشت غیرضمیمه غیر ایرانی'!BH18+'خانه بهداشت غیرضمیمه غیر ایرانی'!BV18</f>
        <v>18</v>
      </c>
      <c r="E18" s="76">
        <f>'خانه بهداشت غیرضمیمه غیر ایرانی'!S18+'خانه بهداشت غیرضمیمه غیر ایرانی'!AG18+'خانه بهداشت غیرضمیمه غیر ایرانی'!AU18+'خانه بهداشت غیرضمیمه غیر ایرانی'!BI18+'خانه بهداشت غیرضمیمه غیر ایرانی'!BW18</f>
        <v>35</v>
      </c>
      <c r="F18" s="76">
        <v>0</v>
      </c>
      <c r="G18" s="76">
        <v>0</v>
      </c>
      <c r="H18" s="77">
        <v>0</v>
      </c>
      <c r="I18" s="76">
        <v>0</v>
      </c>
      <c r="J18" s="76">
        <v>0</v>
      </c>
      <c r="K18" s="77">
        <v>0</v>
      </c>
      <c r="L18" s="77">
        <f t="shared" si="1"/>
        <v>17</v>
      </c>
      <c r="M18" s="77">
        <f t="shared" si="2"/>
        <v>18</v>
      </c>
      <c r="N18" s="77">
        <f t="shared" si="3"/>
        <v>35</v>
      </c>
    </row>
    <row r="19" spans="2:14" ht="21" x14ac:dyDescent="0.2">
      <c r="B19" s="30" t="s">
        <v>33</v>
      </c>
      <c r="C19" s="76">
        <f>'خانه بهداشت غیرضمیمه غیر ایرانی'!Q19+'خانه بهداشت غیرضمیمه غیر ایرانی'!AE19+'خانه بهداشت غیرضمیمه غیر ایرانی'!AS19+'خانه بهداشت غیرضمیمه غیر ایرانی'!BG19+'خانه بهداشت غیرضمیمه غیر ایرانی'!BU19</f>
        <v>13</v>
      </c>
      <c r="D19" s="76">
        <f>'خانه بهداشت غیرضمیمه غیر ایرانی'!R19+'خانه بهداشت غیرضمیمه غیر ایرانی'!AF19+'خانه بهداشت غیرضمیمه غیر ایرانی'!AT19+'خانه بهداشت غیرضمیمه غیر ایرانی'!BH19+'خانه بهداشت غیرضمیمه غیر ایرانی'!BV19</f>
        <v>9</v>
      </c>
      <c r="E19" s="76">
        <f>'خانه بهداشت غیرضمیمه غیر ایرانی'!S19+'خانه بهداشت غیرضمیمه غیر ایرانی'!AG19+'خانه بهداشت غیرضمیمه غیر ایرانی'!AU19+'خانه بهداشت غیرضمیمه غیر ایرانی'!BI19+'خانه بهداشت غیرضمیمه غیر ایرانی'!BW19</f>
        <v>22</v>
      </c>
      <c r="F19" s="76">
        <v>0</v>
      </c>
      <c r="G19" s="76">
        <v>0</v>
      </c>
      <c r="H19" s="77">
        <v>0</v>
      </c>
      <c r="I19" s="76">
        <v>0</v>
      </c>
      <c r="J19" s="76">
        <v>0</v>
      </c>
      <c r="K19" s="77">
        <v>0</v>
      </c>
      <c r="L19" s="77">
        <f t="shared" si="1"/>
        <v>13</v>
      </c>
      <c r="M19" s="77">
        <f t="shared" si="2"/>
        <v>9</v>
      </c>
      <c r="N19" s="77">
        <f t="shared" si="3"/>
        <v>22</v>
      </c>
    </row>
    <row r="20" spans="2:14" ht="21" x14ac:dyDescent="0.2">
      <c r="B20" s="30" t="s">
        <v>34</v>
      </c>
      <c r="C20" s="76">
        <f>'خانه بهداشت غیرضمیمه غیر ایرانی'!Q20+'خانه بهداشت غیرضمیمه غیر ایرانی'!AE20+'خانه بهداشت غیرضمیمه غیر ایرانی'!AS20+'خانه بهداشت غیرضمیمه غیر ایرانی'!BG20+'خانه بهداشت غیرضمیمه غیر ایرانی'!BU20</f>
        <v>5</v>
      </c>
      <c r="D20" s="76">
        <f>'خانه بهداشت غیرضمیمه غیر ایرانی'!R20+'خانه بهداشت غیرضمیمه غیر ایرانی'!AF20+'خانه بهداشت غیرضمیمه غیر ایرانی'!AT20+'خانه بهداشت غیرضمیمه غیر ایرانی'!BH20+'خانه بهداشت غیرضمیمه غیر ایرانی'!BV20</f>
        <v>4</v>
      </c>
      <c r="E20" s="76">
        <f>'خانه بهداشت غیرضمیمه غیر ایرانی'!S20+'خانه بهداشت غیرضمیمه غیر ایرانی'!AG20+'خانه بهداشت غیرضمیمه غیر ایرانی'!AU20+'خانه بهداشت غیرضمیمه غیر ایرانی'!BI20+'خانه بهداشت غیرضمیمه غیر ایرانی'!BW20</f>
        <v>9</v>
      </c>
      <c r="F20" s="76">
        <v>0</v>
      </c>
      <c r="G20" s="76">
        <v>0</v>
      </c>
      <c r="H20" s="77">
        <v>0</v>
      </c>
      <c r="I20" s="76">
        <v>0</v>
      </c>
      <c r="J20" s="76">
        <v>0</v>
      </c>
      <c r="K20" s="77">
        <v>0</v>
      </c>
      <c r="L20" s="77">
        <f t="shared" si="1"/>
        <v>5</v>
      </c>
      <c r="M20" s="77">
        <f t="shared" si="2"/>
        <v>4</v>
      </c>
      <c r="N20" s="77">
        <f t="shared" si="3"/>
        <v>9</v>
      </c>
    </row>
    <row r="21" spans="2:14" ht="21" x14ac:dyDescent="0.2">
      <c r="B21" s="30" t="s">
        <v>35</v>
      </c>
      <c r="C21" s="76">
        <f>'خانه بهداشت غیرضمیمه غیر ایرانی'!Q21+'خانه بهداشت غیرضمیمه غیر ایرانی'!AE21+'خانه بهداشت غیرضمیمه غیر ایرانی'!AS21+'خانه بهداشت غیرضمیمه غیر ایرانی'!BG21+'خانه بهداشت غیرضمیمه غیر ایرانی'!BU21</f>
        <v>7</v>
      </c>
      <c r="D21" s="76">
        <f>'خانه بهداشت غیرضمیمه غیر ایرانی'!R21+'خانه بهداشت غیرضمیمه غیر ایرانی'!AF21+'خانه بهداشت غیرضمیمه غیر ایرانی'!AT21+'خانه بهداشت غیرضمیمه غیر ایرانی'!BH21+'خانه بهداشت غیرضمیمه غیر ایرانی'!BV21</f>
        <v>7</v>
      </c>
      <c r="E21" s="76">
        <f>'خانه بهداشت غیرضمیمه غیر ایرانی'!S21+'خانه بهداشت غیرضمیمه غیر ایرانی'!AG21+'خانه بهداشت غیرضمیمه غیر ایرانی'!AU21+'خانه بهداشت غیرضمیمه غیر ایرانی'!BI21+'خانه بهداشت غیرضمیمه غیر ایرانی'!BW21</f>
        <v>14</v>
      </c>
      <c r="F21" s="76">
        <v>0</v>
      </c>
      <c r="G21" s="76">
        <v>0</v>
      </c>
      <c r="H21" s="77">
        <v>0</v>
      </c>
      <c r="I21" s="76">
        <v>0</v>
      </c>
      <c r="J21" s="76">
        <v>0</v>
      </c>
      <c r="K21" s="77">
        <v>0</v>
      </c>
      <c r="L21" s="77">
        <f t="shared" si="1"/>
        <v>7</v>
      </c>
      <c r="M21" s="77">
        <f t="shared" si="2"/>
        <v>7</v>
      </c>
      <c r="N21" s="77">
        <f t="shared" si="3"/>
        <v>14</v>
      </c>
    </row>
    <row r="22" spans="2:14" ht="21" x14ac:dyDescent="0.2">
      <c r="B22" s="30" t="s">
        <v>36</v>
      </c>
      <c r="C22" s="76">
        <f>'خانه بهداشت غیرضمیمه غیر ایرانی'!Q22+'خانه بهداشت غیرضمیمه غیر ایرانی'!AE22+'خانه بهداشت غیرضمیمه غیر ایرانی'!AS22+'خانه بهداشت غیرضمیمه غیر ایرانی'!BG22+'خانه بهداشت غیرضمیمه غیر ایرانی'!BU22</f>
        <v>6</v>
      </c>
      <c r="D22" s="76">
        <f>'خانه بهداشت غیرضمیمه غیر ایرانی'!R22+'خانه بهداشت غیرضمیمه غیر ایرانی'!AF22+'خانه بهداشت غیرضمیمه غیر ایرانی'!AT22+'خانه بهداشت غیرضمیمه غیر ایرانی'!BH22+'خانه بهداشت غیرضمیمه غیر ایرانی'!BV22</f>
        <v>8</v>
      </c>
      <c r="E22" s="76">
        <f>'خانه بهداشت غیرضمیمه غیر ایرانی'!S22+'خانه بهداشت غیرضمیمه غیر ایرانی'!AG22+'خانه بهداشت غیرضمیمه غیر ایرانی'!AU22+'خانه بهداشت غیرضمیمه غیر ایرانی'!BI22+'خانه بهداشت غیرضمیمه غیر ایرانی'!BW22</f>
        <v>14</v>
      </c>
      <c r="F22" s="76">
        <v>0</v>
      </c>
      <c r="G22" s="76">
        <v>0</v>
      </c>
      <c r="H22" s="77">
        <v>0</v>
      </c>
      <c r="I22" s="76">
        <v>0</v>
      </c>
      <c r="J22" s="76">
        <v>0</v>
      </c>
      <c r="K22" s="77">
        <v>0</v>
      </c>
      <c r="L22" s="77">
        <f t="shared" si="1"/>
        <v>6</v>
      </c>
      <c r="M22" s="77">
        <f t="shared" si="2"/>
        <v>8</v>
      </c>
      <c r="N22" s="77">
        <f t="shared" si="3"/>
        <v>14</v>
      </c>
    </row>
    <row r="23" spans="2:14" ht="21" x14ac:dyDescent="0.2">
      <c r="B23" s="30" t="s">
        <v>37</v>
      </c>
      <c r="C23" s="76">
        <f>'خانه بهداشت غیرضمیمه غیر ایرانی'!Q23+'خانه بهداشت غیرضمیمه غیر ایرانی'!AE23+'خانه بهداشت غیرضمیمه غیر ایرانی'!AS23+'خانه بهداشت غیرضمیمه غیر ایرانی'!BG23+'خانه بهداشت غیرضمیمه غیر ایرانی'!BU23</f>
        <v>9</v>
      </c>
      <c r="D23" s="76">
        <f>'خانه بهداشت غیرضمیمه غیر ایرانی'!R23+'خانه بهداشت غیرضمیمه غیر ایرانی'!AF23+'خانه بهداشت غیرضمیمه غیر ایرانی'!AT23+'خانه بهداشت غیرضمیمه غیر ایرانی'!BH23+'خانه بهداشت غیرضمیمه غیر ایرانی'!BV23</f>
        <v>4</v>
      </c>
      <c r="E23" s="76">
        <f>'خانه بهداشت غیرضمیمه غیر ایرانی'!S23+'خانه بهداشت غیرضمیمه غیر ایرانی'!AG23+'خانه بهداشت غیرضمیمه غیر ایرانی'!AU23+'خانه بهداشت غیرضمیمه غیر ایرانی'!BI23+'خانه بهداشت غیرضمیمه غیر ایرانی'!BW23</f>
        <v>13</v>
      </c>
      <c r="F23" s="76">
        <v>0</v>
      </c>
      <c r="G23" s="76">
        <v>0</v>
      </c>
      <c r="H23" s="77">
        <v>0</v>
      </c>
      <c r="I23" s="76">
        <v>0</v>
      </c>
      <c r="J23" s="76">
        <v>0</v>
      </c>
      <c r="K23" s="77">
        <v>0</v>
      </c>
      <c r="L23" s="77">
        <f t="shared" si="1"/>
        <v>9</v>
      </c>
      <c r="M23" s="77">
        <f t="shared" si="2"/>
        <v>4</v>
      </c>
      <c r="N23" s="77">
        <f t="shared" si="3"/>
        <v>13</v>
      </c>
    </row>
    <row r="24" spans="2:14" ht="21" x14ac:dyDescent="0.2">
      <c r="B24" s="30" t="s">
        <v>38</v>
      </c>
      <c r="C24" s="76">
        <f>'خانه بهداشت غیرضمیمه غیر ایرانی'!Q24+'خانه بهداشت غیرضمیمه غیر ایرانی'!AE24+'خانه بهداشت غیرضمیمه غیر ایرانی'!AS24+'خانه بهداشت غیرضمیمه غیر ایرانی'!BG24+'خانه بهداشت غیرضمیمه غیر ایرانی'!BU24</f>
        <v>3</v>
      </c>
      <c r="D24" s="76">
        <f>'خانه بهداشت غیرضمیمه غیر ایرانی'!R24+'خانه بهداشت غیرضمیمه غیر ایرانی'!AF24+'خانه بهداشت غیرضمیمه غیر ایرانی'!AT24+'خانه بهداشت غیرضمیمه غیر ایرانی'!BH24+'خانه بهداشت غیرضمیمه غیر ایرانی'!BV24</f>
        <v>5</v>
      </c>
      <c r="E24" s="76">
        <f>'خانه بهداشت غیرضمیمه غیر ایرانی'!S24+'خانه بهداشت غیرضمیمه غیر ایرانی'!AG24+'خانه بهداشت غیرضمیمه غیر ایرانی'!AU24+'خانه بهداشت غیرضمیمه غیر ایرانی'!BI24+'خانه بهداشت غیرضمیمه غیر ایرانی'!BW24</f>
        <v>8</v>
      </c>
      <c r="F24" s="76">
        <v>0</v>
      </c>
      <c r="G24" s="76">
        <v>0</v>
      </c>
      <c r="H24" s="77">
        <v>0</v>
      </c>
      <c r="I24" s="76">
        <v>0</v>
      </c>
      <c r="J24" s="76">
        <v>0</v>
      </c>
      <c r="K24" s="77">
        <v>0</v>
      </c>
      <c r="L24" s="77">
        <f t="shared" si="1"/>
        <v>3</v>
      </c>
      <c r="M24" s="77">
        <f t="shared" si="2"/>
        <v>5</v>
      </c>
      <c r="N24" s="77">
        <f t="shared" si="3"/>
        <v>8</v>
      </c>
    </row>
    <row r="25" spans="2:14" ht="21" x14ac:dyDescent="0.2">
      <c r="B25" s="30" t="s">
        <v>39</v>
      </c>
      <c r="C25" s="76">
        <f>'خانه بهداشت غیرضمیمه غیر ایرانی'!Q25+'خانه بهداشت غیرضمیمه غیر ایرانی'!AE25+'خانه بهداشت غیرضمیمه غیر ایرانی'!AS25+'خانه بهداشت غیرضمیمه غیر ایرانی'!BG25+'خانه بهداشت غیرضمیمه غیر ایرانی'!BU25</f>
        <v>5</v>
      </c>
      <c r="D25" s="76">
        <f>'خانه بهداشت غیرضمیمه غیر ایرانی'!R25+'خانه بهداشت غیرضمیمه غیر ایرانی'!AF25+'خانه بهداشت غیرضمیمه غیر ایرانی'!AT25+'خانه بهداشت غیرضمیمه غیر ایرانی'!BH25+'خانه بهداشت غیرضمیمه غیر ایرانی'!BV25</f>
        <v>6</v>
      </c>
      <c r="E25" s="76">
        <f>'خانه بهداشت غیرضمیمه غیر ایرانی'!S25+'خانه بهداشت غیرضمیمه غیر ایرانی'!AG25+'خانه بهداشت غیرضمیمه غیر ایرانی'!AU25+'خانه بهداشت غیرضمیمه غیر ایرانی'!BI25+'خانه بهداشت غیرضمیمه غیر ایرانی'!BW25</f>
        <v>11</v>
      </c>
      <c r="F25" s="76">
        <v>0</v>
      </c>
      <c r="G25" s="76">
        <v>0</v>
      </c>
      <c r="H25" s="77">
        <v>0</v>
      </c>
      <c r="I25" s="76">
        <v>0</v>
      </c>
      <c r="J25" s="76">
        <v>0</v>
      </c>
      <c r="K25" s="77">
        <v>0</v>
      </c>
      <c r="L25" s="77">
        <f t="shared" si="1"/>
        <v>5</v>
      </c>
      <c r="M25" s="77">
        <f t="shared" si="2"/>
        <v>6</v>
      </c>
      <c r="N25" s="77">
        <f t="shared" si="3"/>
        <v>11</v>
      </c>
    </row>
    <row r="26" spans="2:14" ht="21" x14ac:dyDescent="0.2">
      <c r="B26" s="30" t="s">
        <v>40</v>
      </c>
      <c r="C26" s="76">
        <f>'خانه بهداشت غیرضمیمه غیر ایرانی'!Q26+'خانه بهداشت غیرضمیمه غیر ایرانی'!AE26+'خانه بهداشت غیرضمیمه غیر ایرانی'!AS26+'خانه بهداشت غیرضمیمه غیر ایرانی'!BG26+'خانه بهداشت غیرضمیمه غیر ایرانی'!BU26</f>
        <v>0</v>
      </c>
      <c r="D26" s="76">
        <f>'خانه بهداشت غیرضمیمه غیر ایرانی'!R26+'خانه بهداشت غیرضمیمه غیر ایرانی'!AF26+'خانه بهداشت غیرضمیمه غیر ایرانی'!AT26+'خانه بهداشت غیرضمیمه غیر ایرانی'!BH26+'خانه بهداشت غیرضمیمه غیر ایرانی'!BV26</f>
        <v>1</v>
      </c>
      <c r="E26" s="76">
        <f>'خانه بهداشت غیرضمیمه غیر ایرانی'!S26+'خانه بهداشت غیرضمیمه غیر ایرانی'!AG26+'خانه بهداشت غیرضمیمه غیر ایرانی'!AU26+'خانه بهداشت غیرضمیمه غیر ایرانی'!BI26+'خانه بهداشت غیرضمیمه غیر ایرانی'!BW26</f>
        <v>1</v>
      </c>
      <c r="F26" s="76">
        <v>0</v>
      </c>
      <c r="G26" s="76">
        <v>0</v>
      </c>
      <c r="H26" s="77">
        <v>0</v>
      </c>
      <c r="I26" s="76">
        <v>0</v>
      </c>
      <c r="J26" s="76">
        <v>0</v>
      </c>
      <c r="K26" s="77">
        <v>0</v>
      </c>
      <c r="L26" s="77">
        <f t="shared" si="1"/>
        <v>0</v>
      </c>
      <c r="M26" s="77">
        <f t="shared" si="2"/>
        <v>1</v>
      </c>
      <c r="N26" s="77">
        <f t="shared" si="3"/>
        <v>1</v>
      </c>
    </row>
    <row r="27" spans="2:14" ht="21" x14ac:dyDescent="0.2">
      <c r="B27" s="30" t="s">
        <v>41</v>
      </c>
      <c r="C27" s="76">
        <f>'خانه بهداشت غیرضمیمه غیر ایرانی'!Q27+'خانه بهداشت غیرضمیمه غیر ایرانی'!AE27+'خانه بهداشت غیرضمیمه غیر ایرانی'!AS27+'خانه بهداشت غیرضمیمه غیر ایرانی'!BG27+'خانه بهداشت غیرضمیمه غیر ایرانی'!BU27</f>
        <v>2</v>
      </c>
      <c r="D27" s="76">
        <f>'خانه بهداشت غیرضمیمه غیر ایرانی'!R27+'خانه بهداشت غیرضمیمه غیر ایرانی'!AF27+'خانه بهداشت غیرضمیمه غیر ایرانی'!AT27+'خانه بهداشت غیرضمیمه غیر ایرانی'!BH27+'خانه بهداشت غیرضمیمه غیر ایرانی'!BV27</f>
        <v>2</v>
      </c>
      <c r="E27" s="76">
        <f>'خانه بهداشت غیرضمیمه غیر ایرانی'!S27+'خانه بهداشت غیرضمیمه غیر ایرانی'!AG27+'خانه بهداشت غیرضمیمه غیر ایرانی'!AU27+'خانه بهداشت غیرضمیمه غیر ایرانی'!BI27+'خانه بهداشت غیرضمیمه غیر ایرانی'!BW27</f>
        <v>4</v>
      </c>
      <c r="F27" s="76">
        <v>0</v>
      </c>
      <c r="G27" s="76">
        <v>0</v>
      </c>
      <c r="H27" s="77">
        <v>0</v>
      </c>
      <c r="I27" s="76">
        <v>0</v>
      </c>
      <c r="J27" s="76">
        <v>0</v>
      </c>
      <c r="K27" s="77">
        <v>0</v>
      </c>
      <c r="L27" s="77">
        <f t="shared" si="1"/>
        <v>2</v>
      </c>
      <c r="M27" s="77">
        <f t="shared" si="2"/>
        <v>2</v>
      </c>
      <c r="N27" s="77">
        <f t="shared" si="3"/>
        <v>4</v>
      </c>
    </row>
    <row r="28" spans="2:14" ht="21.75" thickBot="1" x14ac:dyDescent="0.25">
      <c r="B28" s="212" t="s">
        <v>42</v>
      </c>
      <c r="C28" s="76">
        <f>'خانه بهداشت غیرضمیمه غیر ایرانی'!Q28+'خانه بهداشت غیرضمیمه غیر ایرانی'!AE28+'خانه بهداشت غیرضمیمه غیر ایرانی'!AS28+'خانه بهداشت غیرضمیمه غیر ایرانی'!BG28+'خانه بهداشت غیرضمیمه غیر ایرانی'!BU28</f>
        <v>2</v>
      </c>
      <c r="D28" s="76">
        <f>'خانه بهداشت غیرضمیمه غیر ایرانی'!R28+'خانه بهداشت غیرضمیمه غیر ایرانی'!AF28+'خانه بهداشت غیرضمیمه غیر ایرانی'!AT28+'خانه بهداشت غیرضمیمه غیر ایرانی'!BH28+'خانه بهداشت غیرضمیمه غیر ایرانی'!BV28</f>
        <v>3</v>
      </c>
      <c r="E28" s="76">
        <f>'خانه بهداشت غیرضمیمه غیر ایرانی'!S28+'خانه بهداشت غیرضمیمه غیر ایرانی'!AG28+'خانه بهداشت غیرضمیمه غیر ایرانی'!AU28+'خانه بهداشت غیرضمیمه غیر ایرانی'!BI28+'خانه بهداشت غیرضمیمه غیر ایرانی'!BW28</f>
        <v>5</v>
      </c>
      <c r="F28" s="76">
        <v>0</v>
      </c>
      <c r="G28" s="76">
        <v>0</v>
      </c>
      <c r="H28" s="77">
        <v>0</v>
      </c>
      <c r="I28" s="76">
        <v>0</v>
      </c>
      <c r="J28" s="76">
        <v>0</v>
      </c>
      <c r="K28" s="77">
        <v>0</v>
      </c>
      <c r="L28" s="77">
        <f t="shared" si="1"/>
        <v>2</v>
      </c>
      <c r="M28" s="77">
        <f t="shared" si="2"/>
        <v>3</v>
      </c>
      <c r="N28" s="77">
        <f t="shared" si="3"/>
        <v>5</v>
      </c>
    </row>
    <row r="29" spans="2:14" ht="21.75" thickBot="1" x14ac:dyDescent="0.25">
      <c r="B29" s="16" t="s">
        <v>11</v>
      </c>
      <c r="C29" s="76">
        <f>'خانه بهداشت غیرضمیمه غیر ایرانی'!Q29+'خانه بهداشت غیرضمیمه غیر ایرانی'!AE29+'خانه بهداشت غیرضمیمه غیر ایرانی'!AS29+'خانه بهداشت غیرضمیمه غیر ایرانی'!BG29+'خانه بهداشت غیرضمیمه غیر ایرانی'!BU29</f>
        <v>298</v>
      </c>
      <c r="D29" s="76">
        <f>'خانه بهداشت غیرضمیمه غیر ایرانی'!R29+'خانه بهداشت غیرضمیمه غیر ایرانی'!AF29+'خانه بهداشت غیرضمیمه غیر ایرانی'!AT29+'خانه بهداشت غیرضمیمه غیر ایرانی'!BH29+'خانه بهداشت غیرضمیمه غیر ایرانی'!BV29</f>
        <v>278</v>
      </c>
      <c r="E29" s="76">
        <f>'خانه بهداشت غیرضمیمه غیر ایرانی'!S29+'خانه بهداشت غیرضمیمه غیر ایرانی'!AG29+'خانه بهداشت غیرضمیمه غیر ایرانی'!AU29+'خانه بهداشت غیرضمیمه غیر ایرانی'!BI29+'خانه بهداشت غیرضمیمه غیر ایرانی'!BW29</f>
        <v>576</v>
      </c>
      <c r="F29" s="77">
        <v>0</v>
      </c>
      <c r="G29" s="77">
        <v>0</v>
      </c>
      <c r="H29" s="77">
        <v>0</v>
      </c>
      <c r="I29" s="76">
        <v>0</v>
      </c>
      <c r="J29" s="76">
        <v>0</v>
      </c>
      <c r="K29" s="77">
        <v>0</v>
      </c>
      <c r="L29" s="77">
        <f t="shared" si="1"/>
        <v>298</v>
      </c>
      <c r="M29" s="77">
        <f t="shared" si="2"/>
        <v>278</v>
      </c>
      <c r="N29" s="77">
        <f t="shared" si="3"/>
        <v>576</v>
      </c>
    </row>
    <row r="31" spans="2:14" x14ac:dyDescent="0.2">
      <c r="D31" s="78"/>
    </row>
  </sheetData>
  <mergeCells count="12">
    <mergeCell ref="M5:M6"/>
    <mergeCell ref="N5:N6"/>
    <mergeCell ref="B3:N3"/>
    <mergeCell ref="B4:N4"/>
    <mergeCell ref="B5:B6"/>
    <mergeCell ref="C5:D5"/>
    <mergeCell ref="E5:E6"/>
    <mergeCell ref="F5:G5"/>
    <mergeCell ref="H5:H6"/>
    <mergeCell ref="I5:J5"/>
    <mergeCell ref="K5:K6"/>
    <mergeCell ref="L5:L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EJ33"/>
  <sheetViews>
    <sheetView rightToLeft="1" topLeftCell="A10" zoomScale="90" zoomScaleNormal="90" workbookViewId="0">
      <selection activeCell="A12" sqref="A12"/>
    </sheetView>
  </sheetViews>
  <sheetFormatPr defaultRowHeight="14.25" x14ac:dyDescent="0.2"/>
  <cols>
    <col min="1" max="1" width="9" style="75"/>
    <col min="2" max="2" width="17.75" style="75" customWidth="1"/>
    <col min="3" max="3" width="9.125" style="75" customWidth="1"/>
    <col min="4" max="8" width="9" style="75"/>
    <col min="9" max="11" width="9.125" style="75" customWidth="1"/>
    <col min="12" max="15" width="9" style="75"/>
    <col min="16" max="16" width="12.875" style="75" customWidth="1"/>
    <col min="17" max="29" width="9" style="75"/>
    <col min="30" max="30" width="11.375" style="75" customWidth="1"/>
    <col min="31" max="43" width="9" style="75"/>
    <col min="44" max="44" width="13.625" style="75" customWidth="1"/>
    <col min="45" max="57" width="9" style="75"/>
    <col min="58" max="58" width="12" style="75" customWidth="1"/>
    <col min="59" max="71" width="9" style="75"/>
    <col min="72" max="72" width="11.5" style="75" customWidth="1"/>
    <col min="73" max="85" width="9" style="75"/>
    <col min="86" max="86" width="12.125" style="75" customWidth="1"/>
    <col min="87" max="99" width="9" style="75"/>
    <col min="100" max="100" width="12.75" style="75" customWidth="1"/>
    <col min="101" max="113" width="9" style="75"/>
    <col min="114" max="114" width="11.875" style="75" customWidth="1"/>
    <col min="115" max="127" width="9" style="75"/>
    <col min="128" max="128" width="12.125" style="75" customWidth="1"/>
    <col min="129" max="16384" width="9" style="75"/>
  </cols>
  <sheetData>
    <row r="1" spans="2:140" ht="24" customHeight="1" x14ac:dyDescent="0.2"/>
    <row r="2" spans="2:140" ht="15" thickBot="1" x14ac:dyDescent="0.25"/>
    <row r="3" spans="2:140" ht="21" x14ac:dyDescent="0.2">
      <c r="B3" s="312" t="s">
        <v>111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6"/>
      <c r="P3" s="301" t="s">
        <v>112</v>
      </c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4"/>
      <c r="AD3" s="301" t="s">
        <v>113</v>
      </c>
      <c r="AE3" s="353"/>
      <c r="AF3" s="353"/>
      <c r="AG3" s="353"/>
      <c r="AH3" s="353"/>
      <c r="AI3" s="353"/>
      <c r="AJ3" s="353"/>
      <c r="AK3" s="353"/>
      <c r="AL3" s="353"/>
      <c r="AM3" s="353"/>
      <c r="AN3" s="353"/>
      <c r="AO3" s="353"/>
      <c r="AP3" s="354"/>
      <c r="AR3" s="301" t="s">
        <v>114</v>
      </c>
      <c r="AS3" s="353"/>
      <c r="AT3" s="353"/>
      <c r="AU3" s="353"/>
      <c r="AV3" s="353"/>
      <c r="AW3" s="353"/>
      <c r="AX3" s="353"/>
      <c r="AY3" s="353"/>
      <c r="AZ3" s="353"/>
      <c r="BA3" s="353"/>
      <c r="BB3" s="353"/>
      <c r="BC3" s="353"/>
      <c r="BD3" s="354"/>
      <c r="BF3" s="301" t="s">
        <v>115</v>
      </c>
      <c r="BG3" s="353"/>
      <c r="BH3" s="353"/>
      <c r="BI3" s="353"/>
      <c r="BJ3" s="353"/>
      <c r="BK3" s="353"/>
      <c r="BL3" s="353"/>
      <c r="BM3" s="353"/>
      <c r="BN3" s="353"/>
      <c r="BO3" s="353"/>
      <c r="BP3" s="353"/>
      <c r="BQ3" s="353"/>
      <c r="BR3" s="354"/>
      <c r="BT3" s="301" t="s">
        <v>116</v>
      </c>
      <c r="BU3" s="353"/>
      <c r="BV3" s="353"/>
      <c r="BW3" s="353"/>
      <c r="BX3" s="353"/>
      <c r="BY3" s="353"/>
      <c r="BZ3" s="353"/>
      <c r="CA3" s="353"/>
      <c r="CB3" s="353"/>
      <c r="CC3" s="353"/>
      <c r="CD3" s="353"/>
      <c r="CE3" s="353"/>
      <c r="CF3" s="354"/>
      <c r="CH3" s="301" t="s">
        <v>117</v>
      </c>
      <c r="CI3" s="353"/>
      <c r="CJ3" s="353"/>
      <c r="CK3" s="353"/>
      <c r="CL3" s="353"/>
      <c r="CM3" s="353"/>
      <c r="CN3" s="353"/>
      <c r="CO3" s="353"/>
      <c r="CP3" s="353"/>
      <c r="CQ3" s="353"/>
      <c r="CR3" s="353"/>
      <c r="CS3" s="353"/>
      <c r="CT3" s="354"/>
      <c r="CV3" s="301" t="s">
        <v>118</v>
      </c>
      <c r="CW3" s="353"/>
      <c r="CX3" s="353"/>
      <c r="CY3" s="353"/>
      <c r="CZ3" s="353"/>
      <c r="DA3" s="353"/>
      <c r="DB3" s="353"/>
      <c r="DC3" s="353"/>
      <c r="DD3" s="353"/>
      <c r="DE3" s="353"/>
      <c r="DF3" s="353"/>
      <c r="DG3" s="353"/>
      <c r="DH3" s="354"/>
      <c r="DJ3" s="301" t="s">
        <v>119</v>
      </c>
      <c r="DK3" s="353"/>
      <c r="DL3" s="353"/>
      <c r="DM3" s="353"/>
      <c r="DN3" s="353"/>
      <c r="DO3" s="353"/>
      <c r="DP3" s="353"/>
      <c r="DQ3" s="353"/>
      <c r="DR3" s="353"/>
      <c r="DS3" s="353"/>
      <c r="DT3" s="353"/>
      <c r="DU3" s="353"/>
      <c r="DV3" s="354"/>
      <c r="DX3" s="301" t="s">
        <v>120</v>
      </c>
      <c r="DY3" s="353"/>
      <c r="DZ3" s="353"/>
      <c r="EA3" s="353"/>
      <c r="EB3" s="353"/>
      <c r="EC3" s="353"/>
      <c r="ED3" s="353"/>
      <c r="EE3" s="353"/>
      <c r="EF3" s="353"/>
      <c r="EG3" s="353"/>
      <c r="EH3" s="353"/>
      <c r="EI3" s="353"/>
      <c r="EJ3" s="354"/>
    </row>
    <row r="4" spans="2:140" ht="21.75" thickBot="1" x14ac:dyDescent="0.25">
      <c r="B4" s="313" t="s">
        <v>58</v>
      </c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8"/>
      <c r="P4" s="313" t="s">
        <v>58</v>
      </c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8"/>
      <c r="AD4" s="313" t="s">
        <v>58</v>
      </c>
      <c r="AE4" s="357"/>
      <c r="AF4" s="357"/>
      <c r="AG4" s="357"/>
      <c r="AH4" s="357"/>
      <c r="AI4" s="357"/>
      <c r="AJ4" s="357"/>
      <c r="AK4" s="357"/>
      <c r="AL4" s="357"/>
      <c r="AM4" s="357"/>
      <c r="AN4" s="357"/>
      <c r="AO4" s="357"/>
      <c r="AP4" s="358"/>
      <c r="AR4" s="313" t="s">
        <v>58</v>
      </c>
      <c r="AS4" s="357"/>
      <c r="AT4" s="357"/>
      <c r="AU4" s="357"/>
      <c r="AV4" s="357"/>
      <c r="AW4" s="357"/>
      <c r="AX4" s="357"/>
      <c r="AY4" s="357"/>
      <c r="AZ4" s="357"/>
      <c r="BA4" s="357"/>
      <c r="BB4" s="357"/>
      <c r="BC4" s="357"/>
      <c r="BD4" s="358"/>
      <c r="BF4" s="313" t="s">
        <v>58</v>
      </c>
      <c r="BG4" s="357"/>
      <c r="BH4" s="357"/>
      <c r="BI4" s="357"/>
      <c r="BJ4" s="357"/>
      <c r="BK4" s="357"/>
      <c r="BL4" s="357"/>
      <c r="BM4" s="357"/>
      <c r="BN4" s="357"/>
      <c r="BO4" s="357"/>
      <c r="BP4" s="357"/>
      <c r="BQ4" s="357"/>
      <c r="BR4" s="358"/>
      <c r="BT4" s="313" t="s">
        <v>58</v>
      </c>
      <c r="BU4" s="357"/>
      <c r="BV4" s="357"/>
      <c r="BW4" s="357"/>
      <c r="BX4" s="357"/>
      <c r="BY4" s="357"/>
      <c r="BZ4" s="357"/>
      <c r="CA4" s="357"/>
      <c r="CB4" s="357"/>
      <c r="CC4" s="357"/>
      <c r="CD4" s="357"/>
      <c r="CE4" s="357"/>
      <c r="CF4" s="358"/>
      <c r="CH4" s="313" t="s">
        <v>58</v>
      </c>
      <c r="CI4" s="357"/>
      <c r="CJ4" s="357"/>
      <c r="CK4" s="357"/>
      <c r="CL4" s="357"/>
      <c r="CM4" s="357"/>
      <c r="CN4" s="357"/>
      <c r="CO4" s="357"/>
      <c r="CP4" s="357"/>
      <c r="CQ4" s="357"/>
      <c r="CR4" s="357"/>
      <c r="CS4" s="357"/>
      <c r="CT4" s="358"/>
      <c r="CV4" s="313" t="s">
        <v>58</v>
      </c>
      <c r="CW4" s="357"/>
      <c r="CX4" s="357"/>
      <c r="CY4" s="357"/>
      <c r="CZ4" s="357"/>
      <c r="DA4" s="357"/>
      <c r="DB4" s="357"/>
      <c r="DC4" s="357"/>
      <c r="DD4" s="357"/>
      <c r="DE4" s="357"/>
      <c r="DF4" s="357"/>
      <c r="DG4" s="357"/>
      <c r="DH4" s="358"/>
      <c r="DJ4" s="313" t="s">
        <v>58</v>
      </c>
      <c r="DK4" s="357"/>
      <c r="DL4" s="357"/>
      <c r="DM4" s="357"/>
      <c r="DN4" s="357"/>
      <c r="DO4" s="357"/>
      <c r="DP4" s="357"/>
      <c r="DQ4" s="357"/>
      <c r="DR4" s="357"/>
      <c r="DS4" s="357"/>
      <c r="DT4" s="357"/>
      <c r="DU4" s="357"/>
      <c r="DV4" s="358"/>
      <c r="DX4" s="313" t="s">
        <v>58</v>
      </c>
      <c r="DY4" s="357"/>
      <c r="DZ4" s="357"/>
      <c r="EA4" s="357"/>
      <c r="EB4" s="357"/>
      <c r="EC4" s="357"/>
      <c r="ED4" s="357"/>
      <c r="EE4" s="357"/>
      <c r="EF4" s="357"/>
      <c r="EG4" s="357"/>
      <c r="EH4" s="357"/>
      <c r="EI4" s="357"/>
      <c r="EJ4" s="358"/>
    </row>
    <row r="5" spans="2:140" ht="21" x14ac:dyDescent="0.2">
      <c r="B5" s="361" t="s">
        <v>17</v>
      </c>
      <c r="C5" s="312" t="s">
        <v>18</v>
      </c>
      <c r="D5" s="316"/>
      <c r="E5" s="314" t="s">
        <v>1</v>
      </c>
      <c r="F5" s="312" t="s">
        <v>19</v>
      </c>
      <c r="G5" s="316"/>
      <c r="H5" s="314" t="s">
        <v>3</v>
      </c>
      <c r="I5" s="312" t="s">
        <v>20</v>
      </c>
      <c r="J5" s="316"/>
      <c r="K5" s="314" t="s">
        <v>5</v>
      </c>
      <c r="L5" s="363" t="s">
        <v>6</v>
      </c>
      <c r="M5" s="365" t="s">
        <v>7</v>
      </c>
      <c r="N5" s="314" t="s">
        <v>8</v>
      </c>
      <c r="P5" s="367" t="s">
        <v>17</v>
      </c>
      <c r="Q5" s="301" t="s">
        <v>18</v>
      </c>
      <c r="R5" s="303"/>
      <c r="S5" s="296" t="s">
        <v>1</v>
      </c>
      <c r="T5" s="301" t="s">
        <v>19</v>
      </c>
      <c r="U5" s="303"/>
      <c r="V5" s="296" t="s">
        <v>3</v>
      </c>
      <c r="W5" s="301" t="s">
        <v>20</v>
      </c>
      <c r="X5" s="303"/>
      <c r="Y5" s="296" t="s">
        <v>5</v>
      </c>
      <c r="Z5" s="371" t="s">
        <v>6</v>
      </c>
      <c r="AA5" s="369" t="s">
        <v>7</v>
      </c>
      <c r="AB5" s="296" t="s">
        <v>8</v>
      </c>
      <c r="AD5" s="367" t="s">
        <v>17</v>
      </c>
      <c r="AE5" s="301" t="s">
        <v>18</v>
      </c>
      <c r="AF5" s="303"/>
      <c r="AG5" s="296" t="s">
        <v>1</v>
      </c>
      <c r="AH5" s="301" t="s">
        <v>19</v>
      </c>
      <c r="AI5" s="303"/>
      <c r="AJ5" s="296" t="s">
        <v>3</v>
      </c>
      <c r="AK5" s="301" t="s">
        <v>20</v>
      </c>
      <c r="AL5" s="303"/>
      <c r="AM5" s="296" t="s">
        <v>5</v>
      </c>
      <c r="AN5" s="371" t="s">
        <v>6</v>
      </c>
      <c r="AO5" s="369" t="s">
        <v>7</v>
      </c>
      <c r="AP5" s="296" t="s">
        <v>8</v>
      </c>
      <c r="AR5" s="367" t="s">
        <v>17</v>
      </c>
      <c r="AS5" s="301" t="s">
        <v>18</v>
      </c>
      <c r="AT5" s="303"/>
      <c r="AU5" s="296" t="s">
        <v>1</v>
      </c>
      <c r="AV5" s="301" t="s">
        <v>19</v>
      </c>
      <c r="AW5" s="303"/>
      <c r="AX5" s="296" t="s">
        <v>3</v>
      </c>
      <c r="AY5" s="301" t="s">
        <v>20</v>
      </c>
      <c r="AZ5" s="303"/>
      <c r="BA5" s="296" t="s">
        <v>5</v>
      </c>
      <c r="BB5" s="371" t="s">
        <v>6</v>
      </c>
      <c r="BC5" s="369" t="s">
        <v>7</v>
      </c>
      <c r="BD5" s="296" t="s">
        <v>8</v>
      </c>
      <c r="BF5" s="367" t="s">
        <v>17</v>
      </c>
      <c r="BG5" s="301" t="s">
        <v>18</v>
      </c>
      <c r="BH5" s="303"/>
      <c r="BI5" s="296" t="s">
        <v>1</v>
      </c>
      <c r="BJ5" s="301" t="s">
        <v>19</v>
      </c>
      <c r="BK5" s="303"/>
      <c r="BL5" s="296" t="s">
        <v>3</v>
      </c>
      <c r="BM5" s="301" t="s">
        <v>20</v>
      </c>
      <c r="BN5" s="303"/>
      <c r="BO5" s="296" t="s">
        <v>5</v>
      </c>
      <c r="BP5" s="371" t="s">
        <v>6</v>
      </c>
      <c r="BQ5" s="369" t="s">
        <v>7</v>
      </c>
      <c r="BR5" s="296" t="s">
        <v>8</v>
      </c>
      <c r="BT5" s="367" t="s">
        <v>17</v>
      </c>
      <c r="BU5" s="301" t="s">
        <v>18</v>
      </c>
      <c r="BV5" s="303"/>
      <c r="BW5" s="296" t="s">
        <v>1</v>
      </c>
      <c r="BX5" s="301" t="s">
        <v>19</v>
      </c>
      <c r="BY5" s="303"/>
      <c r="BZ5" s="296" t="s">
        <v>3</v>
      </c>
      <c r="CA5" s="301" t="s">
        <v>20</v>
      </c>
      <c r="CB5" s="303"/>
      <c r="CC5" s="296" t="s">
        <v>5</v>
      </c>
      <c r="CD5" s="371" t="s">
        <v>6</v>
      </c>
      <c r="CE5" s="369" t="s">
        <v>7</v>
      </c>
      <c r="CF5" s="296" t="s">
        <v>8</v>
      </c>
      <c r="CH5" s="367" t="s">
        <v>17</v>
      </c>
      <c r="CI5" s="301" t="s">
        <v>18</v>
      </c>
      <c r="CJ5" s="303"/>
      <c r="CK5" s="296" t="s">
        <v>1</v>
      </c>
      <c r="CL5" s="301" t="s">
        <v>19</v>
      </c>
      <c r="CM5" s="303"/>
      <c r="CN5" s="296" t="s">
        <v>3</v>
      </c>
      <c r="CO5" s="301" t="s">
        <v>20</v>
      </c>
      <c r="CP5" s="303"/>
      <c r="CQ5" s="296" t="s">
        <v>5</v>
      </c>
      <c r="CR5" s="371" t="s">
        <v>6</v>
      </c>
      <c r="CS5" s="369" t="s">
        <v>7</v>
      </c>
      <c r="CT5" s="296" t="s">
        <v>8</v>
      </c>
      <c r="CV5" s="367" t="s">
        <v>17</v>
      </c>
      <c r="CW5" s="301" t="s">
        <v>18</v>
      </c>
      <c r="CX5" s="303"/>
      <c r="CY5" s="296" t="s">
        <v>1</v>
      </c>
      <c r="CZ5" s="301" t="s">
        <v>19</v>
      </c>
      <c r="DA5" s="303"/>
      <c r="DB5" s="296" t="s">
        <v>3</v>
      </c>
      <c r="DC5" s="301" t="s">
        <v>20</v>
      </c>
      <c r="DD5" s="303"/>
      <c r="DE5" s="296" t="s">
        <v>5</v>
      </c>
      <c r="DF5" s="371" t="s">
        <v>6</v>
      </c>
      <c r="DG5" s="369" t="s">
        <v>7</v>
      </c>
      <c r="DH5" s="296" t="s">
        <v>8</v>
      </c>
      <c r="DJ5" s="367" t="s">
        <v>17</v>
      </c>
      <c r="DK5" s="301" t="s">
        <v>18</v>
      </c>
      <c r="DL5" s="303"/>
      <c r="DM5" s="296" t="s">
        <v>1</v>
      </c>
      <c r="DN5" s="301" t="s">
        <v>19</v>
      </c>
      <c r="DO5" s="303"/>
      <c r="DP5" s="296" t="s">
        <v>3</v>
      </c>
      <c r="DQ5" s="301" t="s">
        <v>20</v>
      </c>
      <c r="DR5" s="303"/>
      <c r="DS5" s="296" t="s">
        <v>5</v>
      </c>
      <c r="DT5" s="371" t="s">
        <v>6</v>
      </c>
      <c r="DU5" s="369" t="s">
        <v>7</v>
      </c>
      <c r="DV5" s="296" t="s">
        <v>8</v>
      </c>
      <c r="DX5" s="367" t="s">
        <v>17</v>
      </c>
      <c r="DY5" s="301" t="s">
        <v>18</v>
      </c>
      <c r="DZ5" s="303"/>
      <c r="EA5" s="296" t="s">
        <v>1</v>
      </c>
      <c r="EB5" s="301" t="s">
        <v>19</v>
      </c>
      <c r="EC5" s="303"/>
      <c r="ED5" s="296" t="s">
        <v>3</v>
      </c>
      <c r="EE5" s="301" t="s">
        <v>20</v>
      </c>
      <c r="EF5" s="303"/>
      <c r="EG5" s="296" t="s">
        <v>5</v>
      </c>
      <c r="EH5" s="371" t="s">
        <v>6</v>
      </c>
      <c r="EI5" s="369" t="s">
        <v>7</v>
      </c>
      <c r="EJ5" s="296" t="s">
        <v>8</v>
      </c>
    </row>
    <row r="6" spans="2:140" ht="21.75" thickBot="1" x14ac:dyDescent="0.25">
      <c r="B6" s="362"/>
      <c r="C6" s="240" t="s">
        <v>9</v>
      </c>
      <c r="D6" s="241" t="s">
        <v>10</v>
      </c>
      <c r="E6" s="315"/>
      <c r="F6" s="1" t="s">
        <v>9</v>
      </c>
      <c r="G6" s="241" t="s">
        <v>10</v>
      </c>
      <c r="H6" s="315"/>
      <c r="I6" s="240" t="s">
        <v>9</v>
      </c>
      <c r="J6" s="241" t="s">
        <v>10</v>
      </c>
      <c r="K6" s="315"/>
      <c r="L6" s="364"/>
      <c r="M6" s="366"/>
      <c r="N6" s="315"/>
      <c r="P6" s="368"/>
      <c r="Q6" s="234" t="s">
        <v>9</v>
      </c>
      <c r="R6" s="235" t="s">
        <v>10</v>
      </c>
      <c r="S6" s="297"/>
      <c r="T6" s="53" t="s">
        <v>9</v>
      </c>
      <c r="U6" s="235" t="s">
        <v>10</v>
      </c>
      <c r="V6" s="297"/>
      <c r="W6" s="234" t="s">
        <v>9</v>
      </c>
      <c r="X6" s="235" t="s">
        <v>10</v>
      </c>
      <c r="Y6" s="297"/>
      <c r="Z6" s="372"/>
      <c r="AA6" s="370"/>
      <c r="AB6" s="297"/>
      <c r="AD6" s="368"/>
      <c r="AE6" s="53" t="s">
        <v>9</v>
      </c>
      <c r="AF6" s="235" t="s">
        <v>10</v>
      </c>
      <c r="AG6" s="297"/>
      <c r="AH6" s="53" t="s">
        <v>9</v>
      </c>
      <c r="AI6" s="235" t="s">
        <v>10</v>
      </c>
      <c r="AJ6" s="297"/>
      <c r="AK6" s="234" t="s">
        <v>9</v>
      </c>
      <c r="AL6" s="235" t="s">
        <v>10</v>
      </c>
      <c r="AM6" s="297"/>
      <c r="AN6" s="372"/>
      <c r="AO6" s="370"/>
      <c r="AP6" s="297"/>
      <c r="AR6" s="368"/>
      <c r="AS6" s="234" t="s">
        <v>9</v>
      </c>
      <c r="AT6" s="235" t="s">
        <v>10</v>
      </c>
      <c r="AU6" s="297"/>
      <c r="AV6" s="53" t="s">
        <v>9</v>
      </c>
      <c r="AW6" s="235" t="s">
        <v>10</v>
      </c>
      <c r="AX6" s="297"/>
      <c r="AY6" s="234" t="s">
        <v>9</v>
      </c>
      <c r="AZ6" s="235" t="s">
        <v>10</v>
      </c>
      <c r="BA6" s="297"/>
      <c r="BB6" s="372"/>
      <c r="BC6" s="370"/>
      <c r="BD6" s="297"/>
      <c r="BF6" s="368"/>
      <c r="BG6" s="53" t="s">
        <v>9</v>
      </c>
      <c r="BH6" s="235" t="s">
        <v>10</v>
      </c>
      <c r="BI6" s="297"/>
      <c r="BJ6" s="53" t="s">
        <v>9</v>
      </c>
      <c r="BK6" s="235" t="s">
        <v>10</v>
      </c>
      <c r="BL6" s="297"/>
      <c r="BM6" s="234" t="s">
        <v>9</v>
      </c>
      <c r="BN6" s="235" t="s">
        <v>10</v>
      </c>
      <c r="BO6" s="297"/>
      <c r="BP6" s="372"/>
      <c r="BQ6" s="370"/>
      <c r="BR6" s="297"/>
      <c r="BT6" s="368"/>
      <c r="BU6" s="53" t="s">
        <v>9</v>
      </c>
      <c r="BV6" s="235" t="s">
        <v>10</v>
      </c>
      <c r="BW6" s="297"/>
      <c r="BX6" s="53" t="s">
        <v>9</v>
      </c>
      <c r="BY6" s="235" t="s">
        <v>10</v>
      </c>
      <c r="BZ6" s="297"/>
      <c r="CA6" s="234" t="s">
        <v>9</v>
      </c>
      <c r="CB6" s="235" t="s">
        <v>10</v>
      </c>
      <c r="CC6" s="297"/>
      <c r="CD6" s="372"/>
      <c r="CE6" s="370"/>
      <c r="CF6" s="297"/>
      <c r="CH6" s="368"/>
      <c r="CI6" s="53" t="s">
        <v>9</v>
      </c>
      <c r="CJ6" s="235" t="s">
        <v>10</v>
      </c>
      <c r="CK6" s="297"/>
      <c r="CL6" s="53" t="s">
        <v>9</v>
      </c>
      <c r="CM6" s="235" t="s">
        <v>10</v>
      </c>
      <c r="CN6" s="297"/>
      <c r="CO6" s="234" t="s">
        <v>9</v>
      </c>
      <c r="CP6" s="235" t="s">
        <v>10</v>
      </c>
      <c r="CQ6" s="297"/>
      <c r="CR6" s="372"/>
      <c r="CS6" s="370"/>
      <c r="CT6" s="297"/>
      <c r="CV6" s="368"/>
      <c r="CW6" s="53" t="s">
        <v>9</v>
      </c>
      <c r="CX6" s="235" t="s">
        <v>10</v>
      </c>
      <c r="CY6" s="297"/>
      <c r="CZ6" s="53" t="s">
        <v>9</v>
      </c>
      <c r="DA6" s="235" t="s">
        <v>10</v>
      </c>
      <c r="DB6" s="297"/>
      <c r="DC6" s="234" t="s">
        <v>9</v>
      </c>
      <c r="DD6" s="235" t="s">
        <v>10</v>
      </c>
      <c r="DE6" s="297"/>
      <c r="DF6" s="372"/>
      <c r="DG6" s="370"/>
      <c r="DH6" s="297"/>
      <c r="DJ6" s="368"/>
      <c r="DK6" s="53" t="s">
        <v>9</v>
      </c>
      <c r="DL6" s="235" t="s">
        <v>10</v>
      </c>
      <c r="DM6" s="297"/>
      <c r="DN6" s="53" t="s">
        <v>9</v>
      </c>
      <c r="DO6" s="235" t="s">
        <v>10</v>
      </c>
      <c r="DP6" s="297"/>
      <c r="DQ6" s="234" t="s">
        <v>9</v>
      </c>
      <c r="DR6" s="235" t="s">
        <v>10</v>
      </c>
      <c r="DS6" s="297"/>
      <c r="DT6" s="372"/>
      <c r="DU6" s="370"/>
      <c r="DV6" s="297"/>
      <c r="DX6" s="368"/>
      <c r="DY6" s="53" t="s">
        <v>9</v>
      </c>
      <c r="DZ6" s="235" t="s">
        <v>10</v>
      </c>
      <c r="EA6" s="297"/>
      <c r="EB6" s="53" t="s">
        <v>9</v>
      </c>
      <c r="EC6" s="235" t="s">
        <v>10</v>
      </c>
      <c r="ED6" s="297"/>
      <c r="EE6" s="234" t="s">
        <v>9</v>
      </c>
      <c r="EF6" s="235" t="s">
        <v>10</v>
      </c>
      <c r="EG6" s="297"/>
      <c r="EH6" s="372"/>
      <c r="EI6" s="370"/>
      <c r="EJ6" s="297"/>
    </row>
    <row r="7" spans="2:140" ht="21.75" thickBot="1" x14ac:dyDescent="0.25">
      <c r="B7" s="239" t="s">
        <v>21</v>
      </c>
      <c r="C7" s="34">
        <f>Q7+AE7+AS7+BG7+BU7+CI7+CW7+DK7+DY7</f>
        <v>0</v>
      </c>
      <c r="D7" s="34">
        <f>R7+AF7+AT7+BH7+BV7+CJ7+CX7+DL7+DZ7</f>
        <v>1</v>
      </c>
      <c r="E7" s="79">
        <f>D7+C7</f>
        <v>1</v>
      </c>
      <c r="F7" s="34">
        <f>CL7+BX7</f>
        <v>0</v>
      </c>
      <c r="G7" s="34">
        <f>CM7+BY7</f>
        <v>0</v>
      </c>
      <c r="H7" s="79">
        <f>F7+G7</f>
        <v>0</v>
      </c>
      <c r="I7" s="34">
        <v>0</v>
      </c>
      <c r="J7" s="34">
        <v>0</v>
      </c>
      <c r="K7" s="79">
        <v>0</v>
      </c>
      <c r="L7" s="79">
        <f>I7+F7+C7</f>
        <v>0</v>
      </c>
      <c r="M7" s="79">
        <f t="shared" ref="M7:N7" si="0">J7+G7+D7</f>
        <v>1</v>
      </c>
      <c r="N7" s="79">
        <f t="shared" si="0"/>
        <v>1</v>
      </c>
      <c r="P7" s="236" t="s">
        <v>21</v>
      </c>
      <c r="Q7" s="80">
        <v>0</v>
      </c>
      <c r="R7" s="35">
        <v>0</v>
      </c>
      <c r="S7" s="54">
        <f>Q7+R7</f>
        <v>0</v>
      </c>
      <c r="T7" s="81">
        <v>0</v>
      </c>
      <c r="U7" s="35">
        <v>0</v>
      </c>
      <c r="V7" s="55">
        <v>0</v>
      </c>
      <c r="W7" s="82">
        <v>0</v>
      </c>
      <c r="X7" s="83">
        <v>0</v>
      </c>
      <c r="Y7" s="56">
        <v>0</v>
      </c>
      <c r="Z7" s="57">
        <f>Q7+T7+W7</f>
        <v>0</v>
      </c>
      <c r="AA7" s="57">
        <f t="shared" ref="AA7:AB22" si="1">R7+U7+X7</f>
        <v>0</v>
      </c>
      <c r="AB7" s="57">
        <f t="shared" si="1"/>
        <v>0</v>
      </c>
      <c r="AD7" s="242" t="s">
        <v>21</v>
      </c>
      <c r="AE7" s="81">
        <v>0</v>
      </c>
      <c r="AF7" s="35">
        <v>1</v>
      </c>
      <c r="AG7" s="11">
        <f t="shared" ref="AG7:AG28" si="2">AE7+AF7</f>
        <v>1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6">
        <f>AK7+AH7+AE7</f>
        <v>0</v>
      </c>
      <c r="AO7" s="6">
        <f t="shared" ref="AO7:AP7" si="3">AL7+AI7+AF7</f>
        <v>1</v>
      </c>
      <c r="AP7" s="6">
        <f t="shared" si="3"/>
        <v>1</v>
      </c>
      <c r="AR7" s="242" t="s">
        <v>21</v>
      </c>
      <c r="AS7" s="95">
        <v>0</v>
      </c>
      <c r="AT7" s="95">
        <v>0</v>
      </c>
      <c r="AU7" s="56">
        <f t="shared" ref="AU7:AU28" si="4">AT7+AS7</f>
        <v>0</v>
      </c>
      <c r="AV7" s="95">
        <v>0</v>
      </c>
      <c r="AW7" s="95">
        <v>0</v>
      </c>
      <c r="AX7" s="29">
        <v>0</v>
      </c>
      <c r="AY7" s="82">
        <v>0</v>
      </c>
      <c r="AZ7" s="83">
        <v>0</v>
      </c>
      <c r="BA7" s="56">
        <v>0</v>
      </c>
      <c r="BB7" s="57">
        <f>AY7+AV7+AS7</f>
        <v>0</v>
      </c>
      <c r="BC7" s="57">
        <f t="shared" ref="BC7:BD7" si="5">AZ7+AW7+AT7</f>
        <v>0</v>
      </c>
      <c r="BD7" s="57">
        <f t="shared" si="5"/>
        <v>0</v>
      </c>
      <c r="BF7" s="242" t="s">
        <v>21</v>
      </c>
      <c r="BG7" s="95">
        <v>0</v>
      </c>
      <c r="BH7" s="95">
        <v>0</v>
      </c>
      <c r="BI7" s="27">
        <f t="shared" ref="BI7:BI28" si="6">BH7+BG7</f>
        <v>0</v>
      </c>
      <c r="BJ7" s="95">
        <v>0</v>
      </c>
      <c r="BK7" s="95">
        <v>0</v>
      </c>
      <c r="BL7" s="27">
        <v>0</v>
      </c>
      <c r="BM7" s="82">
        <v>0</v>
      </c>
      <c r="BN7" s="82">
        <v>0</v>
      </c>
      <c r="BO7" s="27">
        <v>0</v>
      </c>
      <c r="BP7" s="57">
        <f>BM7+BJ7+BG7</f>
        <v>0</v>
      </c>
      <c r="BQ7" s="57">
        <f t="shared" ref="BQ7:BR22" si="7">BN7+BK7+BH7</f>
        <v>0</v>
      </c>
      <c r="BR7" s="57">
        <f t="shared" si="7"/>
        <v>0</v>
      </c>
      <c r="BT7" s="242" t="s">
        <v>21</v>
      </c>
      <c r="BU7" s="95">
        <v>0</v>
      </c>
      <c r="BV7" s="95">
        <v>0</v>
      </c>
      <c r="BW7" s="4">
        <f>BV7+BU7</f>
        <v>0</v>
      </c>
      <c r="BX7" s="95">
        <v>0</v>
      </c>
      <c r="BY7" s="95">
        <v>0</v>
      </c>
      <c r="BZ7" s="29">
        <f>BY7+BX7</f>
        <v>0</v>
      </c>
      <c r="CA7" s="82">
        <v>0</v>
      </c>
      <c r="CB7" s="83">
        <v>0</v>
      </c>
      <c r="CC7" s="56">
        <v>0</v>
      </c>
      <c r="CD7" s="57">
        <f>CA7+BX7+BU7</f>
        <v>0</v>
      </c>
      <c r="CE7" s="57">
        <f t="shared" ref="CE7:CF7" si="8">CB7+BY7+BV7</f>
        <v>0</v>
      </c>
      <c r="CF7" s="57">
        <f t="shared" si="8"/>
        <v>0</v>
      </c>
      <c r="CH7" s="242" t="s">
        <v>21</v>
      </c>
      <c r="CI7" s="95">
        <v>0</v>
      </c>
      <c r="CJ7" s="35">
        <v>0</v>
      </c>
      <c r="CK7" s="4">
        <f>CJ7+CI7</f>
        <v>0</v>
      </c>
      <c r="CL7" s="95">
        <v>0</v>
      </c>
      <c r="CM7" s="95">
        <v>0</v>
      </c>
      <c r="CN7" s="29">
        <f>CM7+CL7</f>
        <v>0</v>
      </c>
      <c r="CO7" s="82">
        <v>0</v>
      </c>
      <c r="CP7" s="83">
        <v>0</v>
      </c>
      <c r="CQ7" s="56">
        <v>0</v>
      </c>
      <c r="CR7" s="57">
        <f>CO7+CL7+CI7</f>
        <v>0</v>
      </c>
      <c r="CS7" s="57">
        <f t="shared" ref="CS7:CT7" si="9">CP7+CM7+CJ7</f>
        <v>0</v>
      </c>
      <c r="CT7" s="57">
        <f t="shared" si="9"/>
        <v>0</v>
      </c>
      <c r="CV7" s="242" t="s">
        <v>21</v>
      </c>
      <c r="CW7" s="80">
        <v>0</v>
      </c>
      <c r="CX7" s="35">
        <v>0</v>
      </c>
      <c r="CY7" s="4">
        <f>CW7+CX7</f>
        <v>0</v>
      </c>
      <c r="CZ7" s="82">
        <v>0</v>
      </c>
      <c r="DA7" s="83">
        <v>0</v>
      </c>
      <c r="DB7" s="29">
        <v>0</v>
      </c>
      <c r="DC7" s="82">
        <v>0</v>
      </c>
      <c r="DD7" s="83">
        <v>0</v>
      </c>
      <c r="DE7" s="56">
        <v>0</v>
      </c>
      <c r="DF7" s="57">
        <f>CW7+CZ7+DC7</f>
        <v>0</v>
      </c>
      <c r="DG7" s="57">
        <f t="shared" ref="DG7:DH7" si="10">CX7+DA7+DD7</f>
        <v>0</v>
      </c>
      <c r="DH7" s="57">
        <f t="shared" si="10"/>
        <v>0</v>
      </c>
      <c r="DJ7" s="242" t="s">
        <v>21</v>
      </c>
      <c r="DK7" s="80">
        <v>0</v>
      </c>
      <c r="DL7" s="35">
        <v>0</v>
      </c>
      <c r="DM7" s="4">
        <f>DK7+DL7</f>
        <v>0</v>
      </c>
      <c r="DN7" s="81">
        <v>0</v>
      </c>
      <c r="DO7" s="35">
        <v>0</v>
      </c>
      <c r="DP7" s="29">
        <v>0</v>
      </c>
      <c r="DQ7" s="82">
        <v>0</v>
      </c>
      <c r="DR7" s="83">
        <v>0</v>
      </c>
      <c r="DS7" s="56">
        <v>0</v>
      </c>
      <c r="DT7" s="57">
        <f>DQ7+DN7+DK7</f>
        <v>0</v>
      </c>
      <c r="DU7" s="57">
        <f t="shared" ref="DU7:DV7" si="11">DR7+DO7+DL7</f>
        <v>0</v>
      </c>
      <c r="DV7" s="57">
        <f t="shared" si="11"/>
        <v>0</v>
      </c>
      <c r="DX7" s="242" t="s">
        <v>21</v>
      </c>
      <c r="DY7" s="80">
        <v>0</v>
      </c>
      <c r="DZ7" s="35">
        <v>0</v>
      </c>
      <c r="EA7" s="4">
        <f>DY7+DZ7</f>
        <v>0</v>
      </c>
      <c r="EB7" s="95">
        <v>0</v>
      </c>
      <c r="EC7" s="95">
        <v>0</v>
      </c>
      <c r="ED7" s="29">
        <v>0</v>
      </c>
      <c r="EE7" s="82">
        <v>0</v>
      </c>
      <c r="EF7" s="83">
        <v>0</v>
      </c>
      <c r="EG7" s="56">
        <v>0</v>
      </c>
      <c r="EH7" s="57">
        <f>EE7+EB7+DY7</f>
        <v>0</v>
      </c>
      <c r="EI7" s="57">
        <f t="shared" ref="EI7:EJ7" si="12">EF7+EC7+DZ7</f>
        <v>0</v>
      </c>
      <c r="EJ7" s="57">
        <f t="shared" si="12"/>
        <v>0</v>
      </c>
    </row>
    <row r="8" spans="2:140" ht="21.75" thickBot="1" x14ac:dyDescent="0.25">
      <c r="B8" s="30" t="s">
        <v>22</v>
      </c>
      <c r="C8" s="34">
        <f t="shared" ref="C8:C28" si="13">Q8+AE8+AS8+BG8+BU8+CI8+CW8+DK8+DY8</f>
        <v>11</v>
      </c>
      <c r="D8" s="34">
        <f t="shared" ref="D8:D28" si="14">R8+AF8+AT8+BH8+BV8+CJ8+CX8+DL8+DZ8</f>
        <v>7</v>
      </c>
      <c r="E8" s="79">
        <f t="shared" ref="E8:E29" si="15">D8+C8</f>
        <v>18</v>
      </c>
      <c r="F8" s="34">
        <f t="shared" ref="F8:F28" si="16">CL8+BX8</f>
        <v>0</v>
      </c>
      <c r="G8" s="34">
        <f t="shared" ref="G8:G28" si="17">CM8+BY8</f>
        <v>0</v>
      </c>
      <c r="H8" s="79">
        <f t="shared" ref="H8:H29" si="18">F8+G8</f>
        <v>0</v>
      </c>
      <c r="I8" s="34">
        <v>0</v>
      </c>
      <c r="J8" s="34">
        <v>0</v>
      </c>
      <c r="K8" s="79">
        <v>0</v>
      </c>
      <c r="L8" s="79">
        <f t="shared" ref="L8:L29" si="19">I8+F8+C8</f>
        <v>11</v>
      </c>
      <c r="M8" s="79">
        <f t="shared" ref="M8:M29" si="20">J8+G8+D8</f>
        <v>7</v>
      </c>
      <c r="N8" s="79">
        <f t="shared" ref="N8:N29" si="21">K8+H8+E8</f>
        <v>18</v>
      </c>
      <c r="P8" s="58" t="s">
        <v>22</v>
      </c>
      <c r="Q8" s="85">
        <v>0</v>
      </c>
      <c r="R8" s="38">
        <v>0</v>
      </c>
      <c r="S8" s="54">
        <f t="shared" ref="S8:S29" si="22">Q8+R8</f>
        <v>0</v>
      </c>
      <c r="T8" s="86">
        <v>0</v>
      </c>
      <c r="U8" s="38">
        <v>0</v>
      </c>
      <c r="V8" s="55">
        <v>0</v>
      </c>
      <c r="W8" s="82">
        <v>0</v>
      </c>
      <c r="X8" s="88">
        <v>0</v>
      </c>
      <c r="Y8" s="60">
        <v>0</v>
      </c>
      <c r="Z8" s="57">
        <f t="shared" ref="Z8:Z29" si="23">Q8+T8+W8</f>
        <v>0</v>
      </c>
      <c r="AA8" s="57">
        <f t="shared" si="1"/>
        <v>0</v>
      </c>
      <c r="AB8" s="57">
        <f t="shared" si="1"/>
        <v>0</v>
      </c>
      <c r="AD8" s="84" t="s">
        <v>22</v>
      </c>
      <c r="AE8" s="86">
        <v>7</v>
      </c>
      <c r="AF8" s="38">
        <v>3</v>
      </c>
      <c r="AG8" s="11">
        <f t="shared" si="2"/>
        <v>10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6">
        <f t="shared" ref="AN8:AN29" si="24">AK8+AH8+AE8</f>
        <v>7</v>
      </c>
      <c r="AO8" s="6">
        <f t="shared" ref="AO8:AO29" si="25">AL8+AI8+AF8</f>
        <v>3</v>
      </c>
      <c r="AP8" s="6">
        <f t="shared" ref="AP8:AP29" si="26">AM8+AJ8+AG8</f>
        <v>10</v>
      </c>
      <c r="AR8" s="84" t="s">
        <v>22</v>
      </c>
      <c r="AS8" s="95">
        <v>3</v>
      </c>
      <c r="AT8" s="95">
        <v>4</v>
      </c>
      <c r="AU8" s="56">
        <f t="shared" si="4"/>
        <v>7</v>
      </c>
      <c r="AV8" s="95">
        <v>0</v>
      </c>
      <c r="AW8" s="95">
        <v>0</v>
      </c>
      <c r="AX8" s="29">
        <v>0</v>
      </c>
      <c r="AY8" s="82">
        <v>0</v>
      </c>
      <c r="AZ8" s="83">
        <v>0</v>
      </c>
      <c r="BA8" s="56">
        <v>0</v>
      </c>
      <c r="BB8" s="57">
        <f t="shared" ref="BB8:BB28" si="27">AY8+AV8+AS8</f>
        <v>3</v>
      </c>
      <c r="BC8" s="57">
        <f t="shared" ref="BC8:BC29" si="28">AZ8+AW8+AT8</f>
        <v>4</v>
      </c>
      <c r="BD8" s="57">
        <f t="shared" ref="BD8:BD29" si="29">BA8+AX8+AU8</f>
        <v>7</v>
      </c>
      <c r="BF8" s="243" t="s">
        <v>22</v>
      </c>
      <c r="BG8" s="95">
        <v>0</v>
      </c>
      <c r="BH8" s="95">
        <v>0</v>
      </c>
      <c r="BI8" s="27">
        <f t="shared" si="6"/>
        <v>0</v>
      </c>
      <c r="BJ8" s="95">
        <v>0</v>
      </c>
      <c r="BK8" s="95">
        <v>0</v>
      </c>
      <c r="BL8" s="27">
        <v>0</v>
      </c>
      <c r="BM8" s="82">
        <v>0</v>
      </c>
      <c r="BN8" s="82">
        <v>0</v>
      </c>
      <c r="BO8" s="27">
        <v>0</v>
      </c>
      <c r="BP8" s="57">
        <f t="shared" ref="BP8:BP29" si="30">BM8+BJ8+BG8</f>
        <v>0</v>
      </c>
      <c r="BQ8" s="57">
        <f t="shared" si="7"/>
        <v>0</v>
      </c>
      <c r="BR8" s="57">
        <f t="shared" si="7"/>
        <v>0</v>
      </c>
      <c r="BT8" s="84" t="s">
        <v>22</v>
      </c>
      <c r="BU8" s="95">
        <v>0</v>
      </c>
      <c r="BV8" s="95">
        <v>0</v>
      </c>
      <c r="BW8" s="4">
        <f t="shared" ref="BW8:BW28" si="31">BV8+BU8</f>
        <v>0</v>
      </c>
      <c r="BX8" s="95">
        <v>0</v>
      </c>
      <c r="BY8" s="95">
        <v>0</v>
      </c>
      <c r="BZ8" s="29">
        <f t="shared" ref="BZ8:BZ29" si="32">BY8+BX8</f>
        <v>0</v>
      </c>
      <c r="CA8" s="82">
        <v>0</v>
      </c>
      <c r="CB8" s="83">
        <v>0</v>
      </c>
      <c r="CC8" s="56">
        <v>0</v>
      </c>
      <c r="CD8" s="57">
        <f t="shared" ref="CD8:CD29" si="33">CA8+BX8+BU8</f>
        <v>0</v>
      </c>
      <c r="CE8" s="57">
        <f t="shared" ref="CE8:CE29" si="34">CB8+BY8+BV8</f>
        <v>0</v>
      </c>
      <c r="CF8" s="57">
        <f t="shared" ref="CF8:CF29" si="35">CC8+BZ8+BW8</f>
        <v>0</v>
      </c>
      <c r="CH8" s="84" t="s">
        <v>22</v>
      </c>
      <c r="CI8" s="95">
        <v>1</v>
      </c>
      <c r="CJ8" s="95">
        <v>0</v>
      </c>
      <c r="CK8" s="4">
        <f t="shared" ref="CK8:CK28" si="36">CJ8+CI8</f>
        <v>1</v>
      </c>
      <c r="CL8" s="86">
        <v>0</v>
      </c>
      <c r="CM8" s="95">
        <v>0</v>
      </c>
      <c r="CN8" s="29">
        <f t="shared" ref="CN8:CN28" si="37">CM8+CL8</f>
        <v>0</v>
      </c>
      <c r="CO8" s="82">
        <v>0</v>
      </c>
      <c r="CP8" s="88">
        <v>0</v>
      </c>
      <c r="CQ8" s="60">
        <v>0</v>
      </c>
      <c r="CR8" s="57">
        <f t="shared" ref="CR8:CR29" si="38">CO8+CL8+CI8</f>
        <v>1</v>
      </c>
      <c r="CS8" s="57">
        <f t="shared" ref="CS8:CS29" si="39">CP8+CM8+CJ8</f>
        <v>0</v>
      </c>
      <c r="CT8" s="57">
        <f t="shared" ref="CT8:CT29" si="40">CQ8+CN8+CK8</f>
        <v>1</v>
      </c>
      <c r="CV8" s="84" t="s">
        <v>22</v>
      </c>
      <c r="CW8" s="85">
        <v>0</v>
      </c>
      <c r="CX8" s="38">
        <v>0</v>
      </c>
      <c r="CY8" s="4">
        <f t="shared" ref="CY8:CY28" si="41">CW8+CX8</f>
        <v>0</v>
      </c>
      <c r="CZ8" s="82">
        <v>0</v>
      </c>
      <c r="DA8" s="88">
        <v>0</v>
      </c>
      <c r="DB8" s="29">
        <v>0</v>
      </c>
      <c r="DC8" s="82">
        <v>0</v>
      </c>
      <c r="DD8" s="88">
        <v>0</v>
      </c>
      <c r="DE8" s="60"/>
      <c r="DF8" s="57">
        <f t="shared" ref="DF8:DF29" si="42">CW8+CZ8+DC8</f>
        <v>0</v>
      </c>
      <c r="DG8" s="57">
        <f t="shared" ref="DG8:DG29" si="43">CX8+DA8+DD8</f>
        <v>0</v>
      </c>
      <c r="DH8" s="57">
        <f t="shared" ref="DH8:DH29" si="44">CY8+DB8+DE8</f>
        <v>0</v>
      </c>
      <c r="DJ8" s="84" t="s">
        <v>22</v>
      </c>
      <c r="DK8" s="85">
        <v>0</v>
      </c>
      <c r="DL8" s="38">
        <v>0</v>
      </c>
      <c r="DM8" s="4">
        <f t="shared" ref="DM8:DM29" si="45">DK8+DL8</f>
        <v>0</v>
      </c>
      <c r="DN8" s="86">
        <v>0</v>
      </c>
      <c r="DO8" s="38">
        <v>0</v>
      </c>
      <c r="DP8" s="29">
        <v>0</v>
      </c>
      <c r="DQ8" s="82">
        <v>0</v>
      </c>
      <c r="DR8" s="88">
        <v>0</v>
      </c>
      <c r="DS8" s="60">
        <v>0</v>
      </c>
      <c r="DT8" s="57">
        <f t="shared" ref="DT8:DT29" si="46">DQ8+DN8+DK8</f>
        <v>0</v>
      </c>
      <c r="DU8" s="57">
        <f t="shared" ref="DU8:DU29" si="47">DR8+DO8+DL8</f>
        <v>0</v>
      </c>
      <c r="DV8" s="57">
        <f t="shared" ref="DV8:DV29" si="48">DS8+DP8+DM8</f>
        <v>0</v>
      </c>
      <c r="DX8" s="84" t="s">
        <v>22</v>
      </c>
      <c r="DY8" s="85">
        <v>0</v>
      </c>
      <c r="DZ8" s="38">
        <v>0</v>
      </c>
      <c r="EA8" s="4">
        <f t="shared" ref="EA8:EA29" si="49">DY8+DZ8</f>
        <v>0</v>
      </c>
      <c r="EB8" s="95">
        <v>0</v>
      </c>
      <c r="EC8" s="95">
        <v>0</v>
      </c>
      <c r="ED8" s="29">
        <v>0</v>
      </c>
      <c r="EE8" s="82">
        <v>0</v>
      </c>
      <c r="EF8" s="88">
        <v>0</v>
      </c>
      <c r="EG8" s="60">
        <v>0</v>
      </c>
      <c r="EH8" s="57">
        <f t="shared" ref="EH8:EH29" si="50">EE8+EB8+DY8</f>
        <v>0</v>
      </c>
      <c r="EI8" s="57">
        <f t="shared" ref="EI8:EI29" si="51">EF8+EC8+DZ8</f>
        <v>0</v>
      </c>
      <c r="EJ8" s="57">
        <f t="shared" ref="EJ8:EJ29" si="52">EG8+ED8+EA8</f>
        <v>0</v>
      </c>
    </row>
    <row r="9" spans="2:140" ht="21.75" thickBot="1" x14ac:dyDescent="0.25">
      <c r="B9" s="30" t="s">
        <v>23</v>
      </c>
      <c r="C9" s="34">
        <f t="shared" si="13"/>
        <v>31</v>
      </c>
      <c r="D9" s="34">
        <f t="shared" si="14"/>
        <v>36</v>
      </c>
      <c r="E9" s="79">
        <f t="shared" si="15"/>
        <v>67</v>
      </c>
      <c r="F9" s="34">
        <f t="shared" si="16"/>
        <v>3</v>
      </c>
      <c r="G9" s="34">
        <f t="shared" si="17"/>
        <v>2</v>
      </c>
      <c r="H9" s="79">
        <f t="shared" si="18"/>
        <v>5</v>
      </c>
      <c r="I9" s="34">
        <v>0</v>
      </c>
      <c r="J9" s="34">
        <v>0</v>
      </c>
      <c r="K9" s="79">
        <v>0</v>
      </c>
      <c r="L9" s="79">
        <f t="shared" si="19"/>
        <v>34</v>
      </c>
      <c r="M9" s="79">
        <f t="shared" si="20"/>
        <v>38</v>
      </c>
      <c r="N9" s="79">
        <f t="shared" si="21"/>
        <v>72</v>
      </c>
      <c r="P9" s="58" t="s">
        <v>23</v>
      </c>
      <c r="Q9" s="85">
        <v>0</v>
      </c>
      <c r="R9" s="38">
        <v>0</v>
      </c>
      <c r="S9" s="54">
        <f t="shared" si="22"/>
        <v>0</v>
      </c>
      <c r="T9" s="86">
        <v>0</v>
      </c>
      <c r="U9" s="38">
        <v>0</v>
      </c>
      <c r="V9" s="55">
        <v>0</v>
      </c>
      <c r="W9" s="82">
        <v>0</v>
      </c>
      <c r="X9" s="88">
        <v>0</v>
      </c>
      <c r="Y9" s="60">
        <v>0</v>
      </c>
      <c r="Z9" s="57">
        <f t="shared" si="23"/>
        <v>0</v>
      </c>
      <c r="AA9" s="57">
        <f t="shared" si="1"/>
        <v>0</v>
      </c>
      <c r="AB9" s="57">
        <f t="shared" si="1"/>
        <v>0</v>
      </c>
      <c r="AD9" s="84" t="s">
        <v>23</v>
      </c>
      <c r="AE9" s="86">
        <v>16</v>
      </c>
      <c r="AF9" s="38">
        <v>20</v>
      </c>
      <c r="AG9" s="11">
        <f t="shared" si="2"/>
        <v>36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6">
        <f t="shared" si="24"/>
        <v>16</v>
      </c>
      <c r="AO9" s="6">
        <f t="shared" si="25"/>
        <v>20</v>
      </c>
      <c r="AP9" s="6">
        <f t="shared" si="26"/>
        <v>36</v>
      </c>
      <c r="AR9" s="84" t="s">
        <v>23</v>
      </c>
      <c r="AS9" s="95">
        <v>14</v>
      </c>
      <c r="AT9" s="95">
        <v>13</v>
      </c>
      <c r="AU9" s="56">
        <f t="shared" si="4"/>
        <v>27</v>
      </c>
      <c r="AV9" s="95">
        <v>0</v>
      </c>
      <c r="AW9" s="95">
        <v>0</v>
      </c>
      <c r="AX9" s="29">
        <v>0</v>
      </c>
      <c r="AY9" s="82">
        <v>0</v>
      </c>
      <c r="AZ9" s="83">
        <v>0</v>
      </c>
      <c r="BA9" s="56">
        <v>0</v>
      </c>
      <c r="BB9" s="57">
        <f t="shared" si="27"/>
        <v>14</v>
      </c>
      <c r="BC9" s="57">
        <f t="shared" si="28"/>
        <v>13</v>
      </c>
      <c r="BD9" s="57">
        <f t="shared" si="29"/>
        <v>27</v>
      </c>
      <c r="BF9" s="244" t="s">
        <v>23</v>
      </c>
      <c r="BG9" s="95">
        <v>1</v>
      </c>
      <c r="BH9" s="95">
        <v>2</v>
      </c>
      <c r="BI9" s="27">
        <f t="shared" si="6"/>
        <v>3</v>
      </c>
      <c r="BJ9" s="95">
        <v>0</v>
      </c>
      <c r="BK9" s="95">
        <v>0</v>
      </c>
      <c r="BL9" s="27">
        <v>0</v>
      </c>
      <c r="BM9" s="82">
        <v>0</v>
      </c>
      <c r="BN9" s="82">
        <v>0</v>
      </c>
      <c r="BO9" s="27">
        <v>0</v>
      </c>
      <c r="BP9" s="57">
        <f t="shared" si="30"/>
        <v>1</v>
      </c>
      <c r="BQ9" s="57">
        <f t="shared" si="7"/>
        <v>2</v>
      </c>
      <c r="BR9" s="57">
        <f t="shared" si="7"/>
        <v>3</v>
      </c>
      <c r="BT9" s="84" t="s">
        <v>23</v>
      </c>
      <c r="BU9" s="95">
        <v>0</v>
      </c>
      <c r="BV9" s="95">
        <v>0</v>
      </c>
      <c r="BW9" s="4">
        <f t="shared" si="31"/>
        <v>0</v>
      </c>
      <c r="BX9" s="95">
        <v>0</v>
      </c>
      <c r="BY9" s="95">
        <v>0</v>
      </c>
      <c r="BZ9" s="29">
        <f t="shared" si="32"/>
        <v>0</v>
      </c>
      <c r="CA9" s="82">
        <v>0</v>
      </c>
      <c r="CB9" s="83">
        <v>0</v>
      </c>
      <c r="CC9" s="56">
        <v>0</v>
      </c>
      <c r="CD9" s="57">
        <f t="shared" si="33"/>
        <v>0</v>
      </c>
      <c r="CE9" s="57">
        <f t="shared" si="34"/>
        <v>0</v>
      </c>
      <c r="CF9" s="57">
        <f t="shared" si="35"/>
        <v>0</v>
      </c>
      <c r="CH9" s="84" t="s">
        <v>23</v>
      </c>
      <c r="CI9" s="95">
        <v>0</v>
      </c>
      <c r="CJ9" s="95">
        <v>1</v>
      </c>
      <c r="CK9" s="4">
        <f t="shared" si="36"/>
        <v>1</v>
      </c>
      <c r="CL9" s="95">
        <v>3</v>
      </c>
      <c r="CM9" s="95">
        <v>2</v>
      </c>
      <c r="CN9" s="29">
        <f t="shared" si="37"/>
        <v>5</v>
      </c>
      <c r="CO9" s="82">
        <v>0</v>
      </c>
      <c r="CP9" s="88">
        <v>0</v>
      </c>
      <c r="CQ9" s="60">
        <v>0</v>
      </c>
      <c r="CR9" s="57">
        <f t="shared" si="38"/>
        <v>3</v>
      </c>
      <c r="CS9" s="57">
        <f t="shared" si="39"/>
        <v>3</v>
      </c>
      <c r="CT9" s="57">
        <f t="shared" si="40"/>
        <v>6</v>
      </c>
      <c r="CV9" s="84" t="s">
        <v>23</v>
      </c>
      <c r="CW9" s="85">
        <v>0</v>
      </c>
      <c r="CX9" s="38">
        <v>0</v>
      </c>
      <c r="CY9" s="4">
        <f t="shared" si="41"/>
        <v>0</v>
      </c>
      <c r="CZ9" s="82">
        <v>0</v>
      </c>
      <c r="DA9" s="88">
        <v>0</v>
      </c>
      <c r="DB9" s="29">
        <v>0</v>
      </c>
      <c r="DC9" s="82">
        <v>0</v>
      </c>
      <c r="DD9" s="88">
        <v>0</v>
      </c>
      <c r="DE9" s="60"/>
      <c r="DF9" s="57">
        <f t="shared" si="42"/>
        <v>0</v>
      </c>
      <c r="DG9" s="57">
        <f t="shared" si="43"/>
        <v>0</v>
      </c>
      <c r="DH9" s="57">
        <f t="shared" si="44"/>
        <v>0</v>
      </c>
      <c r="DJ9" s="84" t="s">
        <v>23</v>
      </c>
      <c r="DK9" s="85">
        <v>0</v>
      </c>
      <c r="DL9" s="38">
        <v>0</v>
      </c>
      <c r="DM9" s="4">
        <f t="shared" si="45"/>
        <v>0</v>
      </c>
      <c r="DN9" s="86">
        <v>0</v>
      </c>
      <c r="DO9" s="38">
        <v>0</v>
      </c>
      <c r="DP9" s="29">
        <v>0</v>
      </c>
      <c r="DQ9" s="82">
        <v>0</v>
      </c>
      <c r="DR9" s="88">
        <v>0</v>
      </c>
      <c r="DS9" s="60">
        <v>0</v>
      </c>
      <c r="DT9" s="57">
        <f t="shared" si="46"/>
        <v>0</v>
      </c>
      <c r="DU9" s="57">
        <f t="shared" si="47"/>
        <v>0</v>
      </c>
      <c r="DV9" s="57">
        <f t="shared" si="48"/>
        <v>0</v>
      </c>
      <c r="DX9" s="84" t="s">
        <v>23</v>
      </c>
      <c r="DY9" s="85">
        <v>0</v>
      </c>
      <c r="DZ9" s="38">
        <v>0</v>
      </c>
      <c r="EA9" s="4">
        <f t="shared" si="49"/>
        <v>0</v>
      </c>
      <c r="EB9" s="95">
        <v>0</v>
      </c>
      <c r="EC9" s="95">
        <v>0</v>
      </c>
      <c r="ED9" s="29">
        <v>0</v>
      </c>
      <c r="EE9" s="82">
        <v>0</v>
      </c>
      <c r="EF9" s="88">
        <v>0</v>
      </c>
      <c r="EG9" s="60">
        <v>0</v>
      </c>
      <c r="EH9" s="57">
        <f t="shared" si="50"/>
        <v>0</v>
      </c>
      <c r="EI9" s="57">
        <f t="shared" si="51"/>
        <v>0</v>
      </c>
      <c r="EJ9" s="57">
        <f t="shared" si="52"/>
        <v>0</v>
      </c>
    </row>
    <row r="10" spans="2:140" ht="21.75" thickBot="1" x14ac:dyDescent="0.25">
      <c r="B10" s="30" t="s">
        <v>24</v>
      </c>
      <c r="C10" s="34">
        <f t="shared" si="13"/>
        <v>19</v>
      </c>
      <c r="D10" s="34">
        <f t="shared" si="14"/>
        <v>11</v>
      </c>
      <c r="E10" s="79">
        <f t="shared" si="15"/>
        <v>30</v>
      </c>
      <c r="F10" s="34">
        <f t="shared" si="16"/>
        <v>0</v>
      </c>
      <c r="G10" s="34">
        <f t="shared" si="17"/>
        <v>2</v>
      </c>
      <c r="H10" s="79">
        <f t="shared" si="18"/>
        <v>2</v>
      </c>
      <c r="I10" s="34">
        <v>0</v>
      </c>
      <c r="J10" s="34">
        <v>0</v>
      </c>
      <c r="K10" s="79">
        <v>0</v>
      </c>
      <c r="L10" s="79">
        <f t="shared" si="19"/>
        <v>19</v>
      </c>
      <c r="M10" s="79">
        <f t="shared" si="20"/>
        <v>13</v>
      </c>
      <c r="N10" s="79">
        <f t="shared" si="21"/>
        <v>32</v>
      </c>
      <c r="P10" s="58" t="s">
        <v>24</v>
      </c>
      <c r="Q10" s="85">
        <v>1</v>
      </c>
      <c r="R10" s="38">
        <v>0</v>
      </c>
      <c r="S10" s="54">
        <f t="shared" si="22"/>
        <v>1</v>
      </c>
      <c r="T10" s="86">
        <v>0</v>
      </c>
      <c r="U10" s="38">
        <v>0</v>
      </c>
      <c r="V10" s="55">
        <v>0</v>
      </c>
      <c r="W10" s="82">
        <v>0</v>
      </c>
      <c r="X10" s="88">
        <v>0</v>
      </c>
      <c r="Y10" s="60">
        <v>0</v>
      </c>
      <c r="Z10" s="57">
        <f t="shared" si="23"/>
        <v>1</v>
      </c>
      <c r="AA10" s="57">
        <f t="shared" si="1"/>
        <v>0</v>
      </c>
      <c r="AB10" s="57">
        <f t="shared" si="1"/>
        <v>1</v>
      </c>
      <c r="AD10" s="84" t="s">
        <v>24</v>
      </c>
      <c r="AE10" s="86">
        <v>12</v>
      </c>
      <c r="AF10" s="38">
        <v>6</v>
      </c>
      <c r="AG10" s="11">
        <f t="shared" si="2"/>
        <v>18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6">
        <f t="shared" si="24"/>
        <v>12</v>
      </c>
      <c r="AO10" s="6">
        <f t="shared" si="25"/>
        <v>6</v>
      </c>
      <c r="AP10" s="6">
        <f t="shared" si="26"/>
        <v>18</v>
      </c>
      <c r="AR10" s="84" t="s">
        <v>24</v>
      </c>
      <c r="AS10" s="95">
        <v>4</v>
      </c>
      <c r="AT10" s="95">
        <v>5</v>
      </c>
      <c r="AU10" s="56">
        <f t="shared" si="4"/>
        <v>9</v>
      </c>
      <c r="AV10" s="95">
        <v>0</v>
      </c>
      <c r="AW10" s="95">
        <v>0</v>
      </c>
      <c r="AX10" s="29">
        <v>0</v>
      </c>
      <c r="AY10" s="82">
        <v>0</v>
      </c>
      <c r="AZ10" s="83">
        <v>0</v>
      </c>
      <c r="BA10" s="56">
        <v>0</v>
      </c>
      <c r="BB10" s="57">
        <f t="shared" si="27"/>
        <v>4</v>
      </c>
      <c r="BC10" s="57">
        <f t="shared" si="28"/>
        <v>5</v>
      </c>
      <c r="BD10" s="57">
        <f t="shared" si="29"/>
        <v>9</v>
      </c>
      <c r="BF10" s="96" t="s">
        <v>24</v>
      </c>
      <c r="BG10" s="95">
        <v>2</v>
      </c>
      <c r="BH10" s="95">
        <v>0</v>
      </c>
      <c r="BI10" s="27">
        <f t="shared" si="6"/>
        <v>2</v>
      </c>
      <c r="BJ10" s="95">
        <v>0</v>
      </c>
      <c r="BK10" s="95">
        <v>0</v>
      </c>
      <c r="BL10" s="27">
        <v>0</v>
      </c>
      <c r="BM10" s="82">
        <v>0</v>
      </c>
      <c r="BN10" s="82">
        <v>0</v>
      </c>
      <c r="BO10" s="27">
        <v>0</v>
      </c>
      <c r="BP10" s="57">
        <f t="shared" si="30"/>
        <v>2</v>
      </c>
      <c r="BQ10" s="57">
        <f t="shared" si="7"/>
        <v>0</v>
      </c>
      <c r="BR10" s="57">
        <f t="shared" si="7"/>
        <v>2</v>
      </c>
      <c r="BT10" s="84" t="s">
        <v>24</v>
      </c>
      <c r="BU10" s="95">
        <v>0</v>
      </c>
      <c r="BV10" s="95">
        <v>0</v>
      </c>
      <c r="BW10" s="4">
        <f t="shared" si="31"/>
        <v>0</v>
      </c>
      <c r="BX10" s="95">
        <v>0</v>
      </c>
      <c r="BY10" s="95">
        <v>0</v>
      </c>
      <c r="BZ10" s="29">
        <f t="shared" si="32"/>
        <v>0</v>
      </c>
      <c r="CA10" s="82">
        <v>0</v>
      </c>
      <c r="CB10" s="83">
        <v>0</v>
      </c>
      <c r="CC10" s="56">
        <v>0</v>
      </c>
      <c r="CD10" s="57">
        <f t="shared" si="33"/>
        <v>0</v>
      </c>
      <c r="CE10" s="57">
        <f t="shared" si="34"/>
        <v>0</v>
      </c>
      <c r="CF10" s="57">
        <f t="shared" si="35"/>
        <v>0</v>
      </c>
      <c r="CH10" s="84" t="s">
        <v>24</v>
      </c>
      <c r="CI10" s="95">
        <v>0</v>
      </c>
      <c r="CJ10" s="95">
        <v>0</v>
      </c>
      <c r="CK10" s="4">
        <f t="shared" si="36"/>
        <v>0</v>
      </c>
      <c r="CL10" s="95">
        <v>0</v>
      </c>
      <c r="CM10" s="95">
        <v>2</v>
      </c>
      <c r="CN10" s="29">
        <f t="shared" si="37"/>
        <v>2</v>
      </c>
      <c r="CO10" s="82">
        <v>0</v>
      </c>
      <c r="CP10" s="88">
        <v>0</v>
      </c>
      <c r="CQ10" s="60">
        <v>0</v>
      </c>
      <c r="CR10" s="57">
        <f t="shared" si="38"/>
        <v>0</v>
      </c>
      <c r="CS10" s="57">
        <f t="shared" si="39"/>
        <v>2</v>
      </c>
      <c r="CT10" s="57">
        <f t="shared" si="40"/>
        <v>2</v>
      </c>
      <c r="CV10" s="84" t="s">
        <v>24</v>
      </c>
      <c r="CW10" s="85">
        <v>0</v>
      </c>
      <c r="CX10" s="38">
        <v>0</v>
      </c>
      <c r="CY10" s="4">
        <f t="shared" si="41"/>
        <v>0</v>
      </c>
      <c r="CZ10" s="82">
        <v>0</v>
      </c>
      <c r="DA10" s="88">
        <v>0</v>
      </c>
      <c r="DB10" s="29">
        <v>0</v>
      </c>
      <c r="DC10" s="82">
        <v>0</v>
      </c>
      <c r="DD10" s="88">
        <v>0</v>
      </c>
      <c r="DE10" s="60"/>
      <c r="DF10" s="57">
        <f t="shared" si="42"/>
        <v>0</v>
      </c>
      <c r="DG10" s="57">
        <f t="shared" si="43"/>
        <v>0</v>
      </c>
      <c r="DH10" s="57">
        <f t="shared" si="44"/>
        <v>0</v>
      </c>
      <c r="DJ10" s="84" t="s">
        <v>24</v>
      </c>
      <c r="DK10" s="85">
        <v>0</v>
      </c>
      <c r="DL10" s="38">
        <v>0</v>
      </c>
      <c r="DM10" s="4">
        <f t="shared" si="45"/>
        <v>0</v>
      </c>
      <c r="DN10" s="86">
        <v>0</v>
      </c>
      <c r="DO10" s="38">
        <v>0</v>
      </c>
      <c r="DP10" s="29">
        <v>0</v>
      </c>
      <c r="DQ10" s="82">
        <v>0</v>
      </c>
      <c r="DR10" s="88">
        <v>0</v>
      </c>
      <c r="DS10" s="60">
        <v>0</v>
      </c>
      <c r="DT10" s="57">
        <f t="shared" si="46"/>
        <v>0</v>
      </c>
      <c r="DU10" s="57">
        <f t="shared" si="47"/>
        <v>0</v>
      </c>
      <c r="DV10" s="57">
        <f t="shared" si="48"/>
        <v>0</v>
      </c>
      <c r="DX10" s="84" t="s">
        <v>24</v>
      </c>
      <c r="DY10" s="85">
        <v>0</v>
      </c>
      <c r="DZ10" s="38">
        <v>0</v>
      </c>
      <c r="EA10" s="4">
        <f t="shared" si="49"/>
        <v>0</v>
      </c>
      <c r="EB10" s="95">
        <v>0</v>
      </c>
      <c r="EC10" s="95">
        <v>0</v>
      </c>
      <c r="ED10" s="29">
        <v>0</v>
      </c>
      <c r="EE10" s="82">
        <v>0</v>
      </c>
      <c r="EF10" s="88">
        <v>0</v>
      </c>
      <c r="EG10" s="60">
        <v>0</v>
      </c>
      <c r="EH10" s="57">
        <f t="shared" si="50"/>
        <v>0</v>
      </c>
      <c r="EI10" s="57">
        <f t="shared" si="51"/>
        <v>0</v>
      </c>
      <c r="EJ10" s="57">
        <f t="shared" si="52"/>
        <v>0</v>
      </c>
    </row>
    <row r="11" spans="2:140" ht="21.75" thickBot="1" x14ac:dyDescent="0.25">
      <c r="B11" s="30" t="s">
        <v>25</v>
      </c>
      <c r="C11" s="34">
        <f t="shared" si="13"/>
        <v>25</v>
      </c>
      <c r="D11" s="34">
        <f t="shared" si="14"/>
        <v>22</v>
      </c>
      <c r="E11" s="79">
        <f t="shared" si="15"/>
        <v>47</v>
      </c>
      <c r="F11" s="34">
        <f t="shared" si="16"/>
        <v>2</v>
      </c>
      <c r="G11" s="34">
        <f t="shared" si="17"/>
        <v>0</v>
      </c>
      <c r="H11" s="79">
        <f t="shared" si="18"/>
        <v>2</v>
      </c>
      <c r="I11" s="34">
        <v>0</v>
      </c>
      <c r="J11" s="34">
        <v>0</v>
      </c>
      <c r="K11" s="79">
        <v>0</v>
      </c>
      <c r="L11" s="79">
        <f t="shared" si="19"/>
        <v>27</v>
      </c>
      <c r="M11" s="79">
        <f t="shared" si="20"/>
        <v>22</v>
      </c>
      <c r="N11" s="79">
        <f t="shared" si="21"/>
        <v>49</v>
      </c>
      <c r="P11" s="58" t="s">
        <v>25</v>
      </c>
      <c r="Q11" s="85">
        <v>0</v>
      </c>
      <c r="R11" s="38">
        <v>0</v>
      </c>
      <c r="S11" s="54">
        <f t="shared" si="22"/>
        <v>0</v>
      </c>
      <c r="T11" s="86">
        <v>0</v>
      </c>
      <c r="U11" s="38">
        <v>0</v>
      </c>
      <c r="V11" s="55">
        <v>0</v>
      </c>
      <c r="W11" s="82">
        <v>0</v>
      </c>
      <c r="X11" s="88">
        <v>0</v>
      </c>
      <c r="Y11" s="60">
        <v>0</v>
      </c>
      <c r="Z11" s="57">
        <f t="shared" si="23"/>
        <v>0</v>
      </c>
      <c r="AA11" s="57">
        <f t="shared" si="1"/>
        <v>0</v>
      </c>
      <c r="AB11" s="57">
        <f t="shared" si="1"/>
        <v>0</v>
      </c>
      <c r="AD11" s="84" t="s">
        <v>25</v>
      </c>
      <c r="AE11" s="86">
        <v>17</v>
      </c>
      <c r="AF11" s="38">
        <v>13</v>
      </c>
      <c r="AG11" s="11">
        <f t="shared" si="2"/>
        <v>30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6">
        <f t="shared" si="24"/>
        <v>17</v>
      </c>
      <c r="AO11" s="6">
        <f t="shared" si="25"/>
        <v>13</v>
      </c>
      <c r="AP11" s="6">
        <f t="shared" si="26"/>
        <v>30</v>
      </c>
      <c r="AR11" s="84" t="s">
        <v>25</v>
      </c>
      <c r="AS11" s="95">
        <v>8</v>
      </c>
      <c r="AT11" s="95">
        <v>6</v>
      </c>
      <c r="AU11" s="56">
        <f t="shared" si="4"/>
        <v>14</v>
      </c>
      <c r="AV11" s="95">
        <v>0</v>
      </c>
      <c r="AW11" s="95">
        <v>0</v>
      </c>
      <c r="AX11" s="29">
        <v>0</v>
      </c>
      <c r="AY11" s="82">
        <v>0</v>
      </c>
      <c r="AZ11" s="83">
        <v>0</v>
      </c>
      <c r="BA11" s="56">
        <v>0</v>
      </c>
      <c r="BB11" s="57">
        <f t="shared" si="27"/>
        <v>8</v>
      </c>
      <c r="BC11" s="57">
        <f t="shared" si="28"/>
        <v>6</v>
      </c>
      <c r="BD11" s="57">
        <f t="shared" si="29"/>
        <v>14</v>
      </c>
      <c r="BF11" s="84" t="s">
        <v>25</v>
      </c>
      <c r="BG11" s="95">
        <v>0</v>
      </c>
      <c r="BH11" s="95">
        <v>3</v>
      </c>
      <c r="BI11" s="27">
        <f t="shared" si="6"/>
        <v>3</v>
      </c>
      <c r="BJ11" s="95">
        <v>0</v>
      </c>
      <c r="BK11" s="95">
        <v>0</v>
      </c>
      <c r="BL11" s="27">
        <v>0</v>
      </c>
      <c r="BM11" s="82">
        <v>0</v>
      </c>
      <c r="BN11" s="82">
        <v>0</v>
      </c>
      <c r="BO11" s="27">
        <v>0</v>
      </c>
      <c r="BP11" s="57">
        <f t="shared" si="30"/>
        <v>0</v>
      </c>
      <c r="BQ11" s="57">
        <f t="shared" si="7"/>
        <v>3</v>
      </c>
      <c r="BR11" s="57">
        <f t="shared" si="7"/>
        <v>3</v>
      </c>
      <c r="BT11" s="84" t="s">
        <v>25</v>
      </c>
      <c r="BU11" s="95">
        <v>0</v>
      </c>
      <c r="BV11" s="95">
        <v>0</v>
      </c>
      <c r="BW11" s="4">
        <f t="shared" si="31"/>
        <v>0</v>
      </c>
      <c r="BX11" s="95">
        <v>0</v>
      </c>
      <c r="BY11" s="95">
        <v>0</v>
      </c>
      <c r="BZ11" s="29">
        <f t="shared" si="32"/>
        <v>0</v>
      </c>
      <c r="CA11" s="82">
        <v>0</v>
      </c>
      <c r="CB11" s="83">
        <v>0</v>
      </c>
      <c r="CC11" s="56">
        <v>0</v>
      </c>
      <c r="CD11" s="57">
        <f t="shared" si="33"/>
        <v>0</v>
      </c>
      <c r="CE11" s="57">
        <f t="shared" si="34"/>
        <v>0</v>
      </c>
      <c r="CF11" s="57">
        <f t="shared" si="35"/>
        <v>0</v>
      </c>
      <c r="CH11" s="84" t="s">
        <v>25</v>
      </c>
      <c r="CI11" s="95">
        <v>0</v>
      </c>
      <c r="CJ11" s="38">
        <v>0</v>
      </c>
      <c r="CK11" s="4">
        <f t="shared" si="36"/>
        <v>0</v>
      </c>
      <c r="CL11" s="95">
        <v>2</v>
      </c>
      <c r="CM11" s="95">
        <v>0</v>
      </c>
      <c r="CN11" s="29">
        <f t="shared" si="37"/>
        <v>2</v>
      </c>
      <c r="CO11" s="82">
        <v>0</v>
      </c>
      <c r="CP11" s="88">
        <v>0</v>
      </c>
      <c r="CQ11" s="60">
        <v>0</v>
      </c>
      <c r="CR11" s="57">
        <f t="shared" si="38"/>
        <v>2</v>
      </c>
      <c r="CS11" s="57">
        <f t="shared" si="39"/>
        <v>0</v>
      </c>
      <c r="CT11" s="57">
        <f t="shared" si="40"/>
        <v>2</v>
      </c>
      <c r="CV11" s="84" t="s">
        <v>25</v>
      </c>
      <c r="CW11" s="85">
        <v>0</v>
      </c>
      <c r="CX11" s="38">
        <v>0</v>
      </c>
      <c r="CY11" s="4">
        <f t="shared" si="41"/>
        <v>0</v>
      </c>
      <c r="CZ11" s="82">
        <v>0</v>
      </c>
      <c r="DA11" s="88">
        <v>0</v>
      </c>
      <c r="DB11" s="29">
        <v>0</v>
      </c>
      <c r="DC11" s="82">
        <v>0</v>
      </c>
      <c r="DD11" s="88">
        <v>0</v>
      </c>
      <c r="DE11" s="60"/>
      <c r="DF11" s="57">
        <f t="shared" si="42"/>
        <v>0</v>
      </c>
      <c r="DG11" s="57">
        <f t="shared" si="43"/>
        <v>0</v>
      </c>
      <c r="DH11" s="57">
        <f t="shared" si="44"/>
        <v>0</v>
      </c>
      <c r="DJ11" s="84" t="s">
        <v>25</v>
      </c>
      <c r="DK11" s="85">
        <v>0</v>
      </c>
      <c r="DL11" s="38">
        <v>0</v>
      </c>
      <c r="DM11" s="4">
        <f t="shared" si="45"/>
        <v>0</v>
      </c>
      <c r="DN11" s="86">
        <v>0</v>
      </c>
      <c r="DO11" s="38">
        <v>0</v>
      </c>
      <c r="DP11" s="29">
        <v>0</v>
      </c>
      <c r="DQ11" s="82">
        <v>0</v>
      </c>
      <c r="DR11" s="88">
        <v>0</v>
      </c>
      <c r="DS11" s="60">
        <v>0</v>
      </c>
      <c r="DT11" s="57">
        <f t="shared" si="46"/>
        <v>0</v>
      </c>
      <c r="DU11" s="57">
        <f t="shared" si="47"/>
        <v>0</v>
      </c>
      <c r="DV11" s="57">
        <f t="shared" si="48"/>
        <v>0</v>
      </c>
      <c r="DX11" s="84" t="s">
        <v>25</v>
      </c>
      <c r="DY11" s="85">
        <v>0</v>
      </c>
      <c r="DZ11" s="38">
        <v>0</v>
      </c>
      <c r="EA11" s="4">
        <f t="shared" si="49"/>
        <v>0</v>
      </c>
      <c r="EB11" s="95">
        <v>0</v>
      </c>
      <c r="EC11" s="95">
        <v>0</v>
      </c>
      <c r="ED11" s="29">
        <v>0</v>
      </c>
      <c r="EE11" s="82">
        <v>0</v>
      </c>
      <c r="EF11" s="88">
        <v>0</v>
      </c>
      <c r="EG11" s="60">
        <v>0</v>
      </c>
      <c r="EH11" s="57">
        <f t="shared" si="50"/>
        <v>0</v>
      </c>
      <c r="EI11" s="57">
        <f t="shared" si="51"/>
        <v>0</v>
      </c>
      <c r="EJ11" s="57">
        <f t="shared" si="52"/>
        <v>0</v>
      </c>
    </row>
    <row r="12" spans="2:140" ht="21.75" thickBot="1" x14ac:dyDescent="0.25">
      <c r="B12" s="30" t="s">
        <v>26</v>
      </c>
      <c r="C12" s="34">
        <f t="shared" si="13"/>
        <v>25</v>
      </c>
      <c r="D12" s="34">
        <f t="shared" si="14"/>
        <v>23</v>
      </c>
      <c r="E12" s="79">
        <f t="shared" si="15"/>
        <v>48</v>
      </c>
      <c r="F12" s="34">
        <f t="shared" si="16"/>
        <v>1</v>
      </c>
      <c r="G12" s="34">
        <f t="shared" si="17"/>
        <v>2</v>
      </c>
      <c r="H12" s="79">
        <f t="shared" si="18"/>
        <v>3</v>
      </c>
      <c r="I12" s="34">
        <v>0</v>
      </c>
      <c r="J12" s="34">
        <v>0</v>
      </c>
      <c r="K12" s="79">
        <v>0</v>
      </c>
      <c r="L12" s="79">
        <f t="shared" si="19"/>
        <v>26</v>
      </c>
      <c r="M12" s="79">
        <f t="shared" si="20"/>
        <v>25</v>
      </c>
      <c r="N12" s="79">
        <f t="shared" si="21"/>
        <v>51</v>
      </c>
      <c r="P12" s="58" t="s">
        <v>26</v>
      </c>
      <c r="Q12" s="85">
        <v>0</v>
      </c>
      <c r="R12" s="38">
        <v>0</v>
      </c>
      <c r="S12" s="54">
        <f t="shared" si="22"/>
        <v>0</v>
      </c>
      <c r="T12" s="86">
        <v>0</v>
      </c>
      <c r="U12" s="38">
        <v>0</v>
      </c>
      <c r="V12" s="55">
        <v>0</v>
      </c>
      <c r="W12" s="82">
        <v>0</v>
      </c>
      <c r="X12" s="88">
        <v>0</v>
      </c>
      <c r="Y12" s="59">
        <v>0</v>
      </c>
      <c r="Z12" s="57">
        <f t="shared" si="23"/>
        <v>0</v>
      </c>
      <c r="AA12" s="57">
        <f t="shared" si="1"/>
        <v>0</v>
      </c>
      <c r="AB12" s="57">
        <f t="shared" si="1"/>
        <v>0</v>
      </c>
      <c r="AD12" s="84" t="s">
        <v>26</v>
      </c>
      <c r="AE12" s="86">
        <v>17</v>
      </c>
      <c r="AF12" s="38">
        <v>15</v>
      </c>
      <c r="AG12" s="11">
        <f t="shared" si="2"/>
        <v>32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6">
        <f t="shared" si="24"/>
        <v>17</v>
      </c>
      <c r="AO12" s="6">
        <f t="shared" si="25"/>
        <v>15</v>
      </c>
      <c r="AP12" s="6">
        <f t="shared" si="26"/>
        <v>32</v>
      </c>
      <c r="AR12" s="84" t="s">
        <v>26</v>
      </c>
      <c r="AS12" s="95">
        <v>7</v>
      </c>
      <c r="AT12" s="95">
        <v>8</v>
      </c>
      <c r="AU12" s="56">
        <f t="shared" si="4"/>
        <v>15</v>
      </c>
      <c r="AV12" s="95">
        <v>0</v>
      </c>
      <c r="AW12" s="95">
        <v>0</v>
      </c>
      <c r="AX12" s="29">
        <v>0</v>
      </c>
      <c r="AY12" s="82">
        <v>0</v>
      </c>
      <c r="AZ12" s="83">
        <v>0</v>
      </c>
      <c r="BA12" s="56">
        <v>0</v>
      </c>
      <c r="BB12" s="57">
        <f t="shared" si="27"/>
        <v>7</v>
      </c>
      <c r="BC12" s="57">
        <f t="shared" si="28"/>
        <v>8</v>
      </c>
      <c r="BD12" s="57">
        <f t="shared" si="29"/>
        <v>15</v>
      </c>
      <c r="BF12" s="84" t="s">
        <v>26</v>
      </c>
      <c r="BG12" s="95">
        <v>0</v>
      </c>
      <c r="BH12" s="95">
        <v>0</v>
      </c>
      <c r="BI12" s="27">
        <f t="shared" si="6"/>
        <v>0</v>
      </c>
      <c r="BJ12" s="95">
        <v>0</v>
      </c>
      <c r="BK12" s="95">
        <v>0</v>
      </c>
      <c r="BL12" s="27">
        <v>0</v>
      </c>
      <c r="BM12" s="82">
        <v>0</v>
      </c>
      <c r="BN12" s="82">
        <v>0</v>
      </c>
      <c r="BO12" s="27">
        <v>0</v>
      </c>
      <c r="BP12" s="57">
        <f t="shared" si="30"/>
        <v>0</v>
      </c>
      <c r="BQ12" s="57">
        <f t="shared" si="7"/>
        <v>0</v>
      </c>
      <c r="BR12" s="57">
        <f t="shared" si="7"/>
        <v>0</v>
      </c>
      <c r="BT12" s="84" t="s">
        <v>26</v>
      </c>
      <c r="BU12" s="95">
        <v>0</v>
      </c>
      <c r="BV12" s="95">
        <v>0</v>
      </c>
      <c r="BW12" s="4">
        <f t="shared" si="31"/>
        <v>0</v>
      </c>
      <c r="BX12" s="95">
        <v>0</v>
      </c>
      <c r="BY12" s="95">
        <v>0</v>
      </c>
      <c r="BZ12" s="29">
        <f t="shared" si="32"/>
        <v>0</v>
      </c>
      <c r="CA12" s="82">
        <v>0</v>
      </c>
      <c r="CB12" s="83">
        <v>0</v>
      </c>
      <c r="CC12" s="56">
        <v>0</v>
      </c>
      <c r="CD12" s="57">
        <f t="shared" si="33"/>
        <v>0</v>
      </c>
      <c r="CE12" s="57">
        <f t="shared" si="34"/>
        <v>0</v>
      </c>
      <c r="CF12" s="57">
        <f t="shared" si="35"/>
        <v>0</v>
      </c>
      <c r="CH12" s="84" t="s">
        <v>26</v>
      </c>
      <c r="CI12" s="85">
        <v>1</v>
      </c>
      <c r="CJ12" s="38">
        <v>0</v>
      </c>
      <c r="CK12" s="4">
        <f t="shared" si="36"/>
        <v>1</v>
      </c>
      <c r="CL12" s="95">
        <v>1</v>
      </c>
      <c r="CM12" s="95">
        <v>2</v>
      </c>
      <c r="CN12" s="29">
        <f t="shared" si="37"/>
        <v>3</v>
      </c>
      <c r="CO12" s="82">
        <v>0</v>
      </c>
      <c r="CP12" s="88">
        <v>0</v>
      </c>
      <c r="CQ12" s="59">
        <v>0</v>
      </c>
      <c r="CR12" s="57">
        <f t="shared" si="38"/>
        <v>2</v>
      </c>
      <c r="CS12" s="57">
        <f t="shared" si="39"/>
        <v>2</v>
      </c>
      <c r="CT12" s="57">
        <f t="shared" si="40"/>
        <v>4</v>
      </c>
      <c r="CV12" s="84" t="s">
        <v>26</v>
      </c>
      <c r="CW12" s="85">
        <v>0</v>
      </c>
      <c r="CX12" s="38">
        <v>0</v>
      </c>
      <c r="CY12" s="4">
        <f t="shared" si="41"/>
        <v>0</v>
      </c>
      <c r="CZ12" s="82">
        <v>0</v>
      </c>
      <c r="DA12" s="88">
        <v>0</v>
      </c>
      <c r="DB12" s="29">
        <v>0</v>
      </c>
      <c r="DC12" s="82">
        <v>0</v>
      </c>
      <c r="DD12" s="88">
        <v>0</v>
      </c>
      <c r="DE12" s="59"/>
      <c r="DF12" s="57">
        <f t="shared" si="42"/>
        <v>0</v>
      </c>
      <c r="DG12" s="57">
        <f t="shared" si="43"/>
        <v>0</v>
      </c>
      <c r="DH12" s="57">
        <f t="shared" si="44"/>
        <v>0</v>
      </c>
      <c r="DJ12" s="84" t="s">
        <v>26</v>
      </c>
      <c r="DK12" s="85">
        <v>0</v>
      </c>
      <c r="DL12" s="38">
        <v>0</v>
      </c>
      <c r="DM12" s="4">
        <f t="shared" si="45"/>
        <v>0</v>
      </c>
      <c r="DN12" s="86">
        <v>0</v>
      </c>
      <c r="DO12" s="38">
        <v>0</v>
      </c>
      <c r="DP12" s="29">
        <v>0</v>
      </c>
      <c r="DQ12" s="82">
        <v>0</v>
      </c>
      <c r="DR12" s="88">
        <v>0</v>
      </c>
      <c r="DS12" s="59">
        <v>0</v>
      </c>
      <c r="DT12" s="57">
        <f t="shared" si="46"/>
        <v>0</v>
      </c>
      <c r="DU12" s="57">
        <f t="shared" si="47"/>
        <v>0</v>
      </c>
      <c r="DV12" s="57">
        <f t="shared" si="48"/>
        <v>0</v>
      </c>
      <c r="DX12" s="84" t="s">
        <v>26</v>
      </c>
      <c r="DY12" s="85">
        <v>0</v>
      </c>
      <c r="DZ12" s="38">
        <v>0</v>
      </c>
      <c r="EA12" s="4">
        <f t="shared" si="49"/>
        <v>0</v>
      </c>
      <c r="EB12" s="95">
        <v>0</v>
      </c>
      <c r="EC12" s="95">
        <v>0</v>
      </c>
      <c r="ED12" s="29">
        <v>0</v>
      </c>
      <c r="EE12" s="82">
        <v>0</v>
      </c>
      <c r="EF12" s="88">
        <v>0</v>
      </c>
      <c r="EG12" s="59">
        <v>0</v>
      </c>
      <c r="EH12" s="57">
        <f t="shared" si="50"/>
        <v>0</v>
      </c>
      <c r="EI12" s="57">
        <f t="shared" si="51"/>
        <v>0</v>
      </c>
      <c r="EJ12" s="57">
        <f t="shared" si="52"/>
        <v>0</v>
      </c>
    </row>
    <row r="13" spans="2:140" ht="21.75" thickBot="1" x14ac:dyDescent="0.25">
      <c r="B13" s="30" t="s">
        <v>27</v>
      </c>
      <c r="C13" s="34">
        <f t="shared" si="13"/>
        <v>22</v>
      </c>
      <c r="D13" s="34">
        <f t="shared" si="14"/>
        <v>16</v>
      </c>
      <c r="E13" s="79">
        <f t="shared" si="15"/>
        <v>38</v>
      </c>
      <c r="F13" s="34">
        <f t="shared" si="16"/>
        <v>0</v>
      </c>
      <c r="G13" s="34">
        <f t="shared" si="17"/>
        <v>0</v>
      </c>
      <c r="H13" s="79">
        <f t="shared" si="18"/>
        <v>0</v>
      </c>
      <c r="I13" s="34">
        <v>0</v>
      </c>
      <c r="J13" s="34">
        <v>0</v>
      </c>
      <c r="K13" s="79">
        <v>0</v>
      </c>
      <c r="L13" s="79">
        <f t="shared" si="19"/>
        <v>22</v>
      </c>
      <c r="M13" s="79">
        <f t="shared" si="20"/>
        <v>16</v>
      </c>
      <c r="N13" s="79">
        <f t="shared" si="21"/>
        <v>38</v>
      </c>
      <c r="P13" s="58" t="s">
        <v>27</v>
      </c>
      <c r="Q13" s="85">
        <v>0</v>
      </c>
      <c r="R13" s="38">
        <v>0</v>
      </c>
      <c r="S13" s="54">
        <f t="shared" si="22"/>
        <v>0</v>
      </c>
      <c r="T13" s="86">
        <v>0</v>
      </c>
      <c r="U13" s="38">
        <v>0</v>
      </c>
      <c r="V13" s="55">
        <v>0</v>
      </c>
      <c r="W13" s="82">
        <v>0</v>
      </c>
      <c r="X13" s="88">
        <v>0</v>
      </c>
      <c r="Y13" s="59">
        <v>0</v>
      </c>
      <c r="Z13" s="57">
        <f t="shared" si="23"/>
        <v>0</v>
      </c>
      <c r="AA13" s="57">
        <f t="shared" si="1"/>
        <v>0</v>
      </c>
      <c r="AB13" s="57">
        <f t="shared" si="1"/>
        <v>0</v>
      </c>
      <c r="AD13" s="84" t="s">
        <v>27</v>
      </c>
      <c r="AE13" s="86">
        <v>13</v>
      </c>
      <c r="AF13" s="38">
        <v>9</v>
      </c>
      <c r="AG13" s="11">
        <f t="shared" si="2"/>
        <v>22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6">
        <f t="shared" si="24"/>
        <v>13</v>
      </c>
      <c r="AO13" s="6">
        <f t="shared" si="25"/>
        <v>9</v>
      </c>
      <c r="AP13" s="6">
        <f t="shared" si="26"/>
        <v>22</v>
      </c>
      <c r="AR13" s="84" t="s">
        <v>27</v>
      </c>
      <c r="AS13" s="95">
        <v>9</v>
      </c>
      <c r="AT13" s="95">
        <v>7</v>
      </c>
      <c r="AU13" s="56">
        <f t="shared" si="4"/>
        <v>16</v>
      </c>
      <c r="AV13" s="95">
        <v>0</v>
      </c>
      <c r="AW13" s="95">
        <v>0</v>
      </c>
      <c r="AX13" s="29">
        <v>0</v>
      </c>
      <c r="AY13" s="82">
        <v>0</v>
      </c>
      <c r="AZ13" s="83">
        <v>0</v>
      </c>
      <c r="BA13" s="56">
        <v>0</v>
      </c>
      <c r="BB13" s="57">
        <f t="shared" si="27"/>
        <v>9</v>
      </c>
      <c r="BC13" s="57">
        <f t="shared" si="28"/>
        <v>7</v>
      </c>
      <c r="BD13" s="57">
        <f t="shared" si="29"/>
        <v>16</v>
      </c>
      <c r="BF13" s="84" t="s">
        <v>27</v>
      </c>
      <c r="BG13" s="95">
        <v>0</v>
      </c>
      <c r="BH13" s="95">
        <v>0</v>
      </c>
      <c r="BI13" s="27">
        <f t="shared" si="6"/>
        <v>0</v>
      </c>
      <c r="BJ13" s="95">
        <v>0</v>
      </c>
      <c r="BK13" s="95">
        <v>0</v>
      </c>
      <c r="BL13" s="27">
        <v>0</v>
      </c>
      <c r="BM13" s="82">
        <v>0</v>
      </c>
      <c r="BN13" s="82">
        <v>0</v>
      </c>
      <c r="BO13" s="27">
        <v>0</v>
      </c>
      <c r="BP13" s="57">
        <f t="shared" si="30"/>
        <v>0</v>
      </c>
      <c r="BQ13" s="57">
        <f t="shared" si="7"/>
        <v>0</v>
      </c>
      <c r="BR13" s="57">
        <f t="shared" si="7"/>
        <v>0</v>
      </c>
      <c r="BT13" s="84" t="s">
        <v>27</v>
      </c>
      <c r="BU13" s="95">
        <v>0</v>
      </c>
      <c r="BV13" s="95">
        <v>0</v>
      </c>
      <c r="BW13" s="4">
        <f t="shared" si="31"/>
        <v>0</v>
      </c>
      <c r="BX13" s="95">
        <v>0</v>
      </c>
      <c r="BY13" s="95">
        <v>0</v>
      </c>
      <c r="BZ13" s="29">
        <f t="shared" si="32"/>
        <v>0</v>
      </c>
      <c r="CA13" s="82">
        <v>0</v>
      </c>
      <c r="CB13" s="83">
        <v>0</v>
      </c>
      <c r="CC13" s="56">
        <v>0</v>
      </c>
      <c r="CD13" s="57">
        <f t="shared" si="33"/>
        <v>0</v>
      </c>
      <c r="CE13" s="57">
        <f t="shared" si="34"/>
        <v>0</v>
      </c>
      <c r="CF13" s="57">
        <f t="shared" si="35"/>
        <v>0</v>
      </c>
      <c r="CH13" s="84" t="s">
        <v>27</v>
      </c>
      <c r="CI13" s="85">
        <v>0</v>
      </c>
      <c r="CJ13" s="38">
        <v>0</v>
      </c>
      <c r="CK13" s="4">
        <f t="shared" si="36"/>
        <v>0</v>
      </c>
      <c r="CL13" s="86">
        <v>0</v>
      </c>
      <c r="CM13" s="95">
        <v>0</v>
      </c>
      <c r="CN13" s="29">
        <f t="shared" si="37"/>
        <v>0</v>
      </c>
      <c r="CO13" s="82">
        <v>0</v>
      </c>
      <c r="CP13" s="88">
        <v>0</v>
      </c>
      <c r="CQ13" s="59">
        <v>0</v>
      </c>
      <c r="CR13" s="57">
        <f t="shared" si="38"/>
        <v>0</v>
      </c>
      <c r="CS13" s="57">
        <f t="shared" si="39"/>
        <v>0</v>
      </c>
      <c r="CT13" s="57">
        <f t="shared" si="40"/>
        <v>0</v>
      </c>
      <c r="CV13" s="84" t="s">
        <v>27</v>
      </c>
      <c r="CW13" s="85">
        <v>0</v>
      </c>
      <c r="CX13" s="38">
        <v>0</v>
      </c>
      <c r="CY13" s="4">
        <f t="shared" si="41"/>
        <v>0</v>
      </c>
      <c r="CZ13" s="82">
        <v>0</v>
      </c>
      <c r="DA13" s="88">
        <v>0</v>
      </c>
      <c r="DB13" s="29">
        <v>0</v>
      </c>
      <c r="DC13" s="82">
        <v>0</v>
      </c>
      <c r="DD13" s="88">
        <v>0</v>
      </c>
      <c r="DE13" s="59"/>
      <c r="DF13" s="57">
        <f t="shared" si="42"/>
        <v>0</v>
      </c>
      <c r="DG13" s="57">
        <f t="shared" si="43"/>
        <v>0</v>
      </c>
      <c r="DH13" s="57">
        <f t="shared" si="44"/>
        <v>0</v>
      </c>
      <c r="DJ13" s="84" t="s">
        <v>27</v>
      </c>
      <c r="DK13" s="85">
        <v>0</v>
      </c>
      <c r="DL13" s="38">
        <v>0</v>
      </c>
      <c r="DM13" s="4">
        <f t="shared" si="45"/>
        <v>0</v>
      </c>
      <c r="DN13" s="86">
        <v>0</v>
      </c>
      <c r="DO13" s="38">
        <v>0</v>
      </c>
      <c r="DP13" s="29">
        <v>0</v>
      </c>
      <c r="DQ13" s="82">
        <v>0</v>
      </c>
      <c r="DR13" s="88">
        <v>0</v>
      </c>
      <c r="DS13" s="59">
        <v>0</v>
      </c>
      <c r="DT13" s="57">
        <f t="shared" si="46"/>
        <v>0</v>
      </c>
      <c r="DU13" s="57">
        <f t="shared" si="47"/>
        <v>0</v>
      </c>
      <c r="DV13" s="57">
        <f t="shared" si="48"/>
        <v>0</v>
      </c>
      <c r="DX13" s="84" t="s">
        <v>27</v>
      </c>
      <c r="DY13" s="85">
        <v>0</v>
      </c>
      <c r="DZ13" s="38">
        <v>0</v>
      </c>
      <c r="EA13" s="4">
        <f t="shared" si="49"/>
        <v>0</v>
      </c>
      <c r="EB13" s="95">
        <v>0</v>
      </c>
      <c r="EC13" s="95">
        <v>0</v>
      </c>
      <c r="ED13" s="29">
        <v>0</v>
      </c>
      <c r="EE13" s="82">
        <v>0</v>
      </c>
      <c r="EF13" s="88">
        <v>0</v>
      </c>
      <c r="EG13" s="59">
        <v>0</v>
      </c>
      <c r="EH13" s="57">
        <f t="shared" si="50"/>
        <v>0</v>
      </c>
      <c r="EI13" s="57">
        <f t="shared" si="51"/>
        <v>0</v>
      </c>
      <c r="EJ13" s="57">
        <f t="shared" si="52"/>
        <v>0</v>
      </c>
    </row>
    <row r="14" spans="2:140" ht="21.75" thickBot="1" x14ac:dyDescent="0.25">
      <c r="B14" s="30" t="s">
        <v>28</v>
      </c>
      <c r="C14" s="34">
        <f t="shared" si="13"/>
        <v>12</v>
      </c>
      <c r="D14" s="34">
        <f t="shared" si="14"/>
        <v>10</v>
      </c>
      <c r="E14" s="79">
        <f t="shared" si="15"/>
        <v>22</v>
      </c>
      <c r="F14" s="34">
        <f t="shared" si="16"/>
        <v>0</v>
      </c>
      <c r="G14" s="34">
        <f t="shared" si="17"/>
        <v>0</v>
      </c>
      <c r="H14" s="79">
        <f t="shared" si="18"/>
        <v>0</v>
      </c>
      <c r="I14" s="34">
        <v>0</v>
      </c>
      <c r="J14" s="34">
        <v>0</v>
      </c>
      <c r="K14" s="79">
        <v>0</v>
      </c>
      <c r="L14" s="79">
        <f t="shared" si="19"/>
        <v>12</v>
      </c>
      <c r="M14" s="79">
        <f t="shared" si="20"/>
        <v>10</v>
      </c>
      <c r="N14" s="79">
        <f t="shared" si="21"/>
        <v>22</v>
      </c>
      <c r="P14" s="58" t="s">
        <v>28</v>
      </c>
      <c r="Q14" s="85">
        <v>0</v>
      </c>
      <c r="R14" s="38">
        <v>0</v>
      </c>
      <c r="S14" s="54">
        <f t="shared" si="22"/>
        <v>0</v>
      </c>
      <c r="T14" s="86">
        <v>0</v>
      </c>
      <c r="U14" s="38">
        <v>0</v>
      </c>
      <c r="V14" s="55">
        <v>0</v>
      </c>
      <c r="W14" s="82">
        <v>0</v>
      </c>
      <c r="X14" s="88">
        <v>0</v>
      </c>
      <c r="Y14" s="59">
        <v>0</v>
      </c>
      <c r="Z14" s="57">
        <f t="shared" si="23"/>
        <v>0</v>
      </c>
      <c r="AA14" s="57">
        <f t="shared" si="1"/>
        <v>0</v>
      </c>
      <c r="AB14" s="57">
        <f t="shared" si="1"/>
        <v>0</v>
      </c>
      <c r="AD14" s="84" t="s">
        <v>28</v>
      </c>
      <c r="AE14" s="86">
        <v>9</v>
      </c>
      <c r="AF14" s="38">
        <v>7</v>
      </c>
      <c r="AG14" s="11">
        <f t="shared" si="2"/>
        <v>16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6">
        <f t="shared" si="24"/>
        <v>9</v>
      </c>
      <c r="AO14" s="6">
        <f t="shared" si="25"/>
        <v>7</v>
      </c>
      <c r="AP14" s="6">
        <f t="shared" si="26"/>
        <v>16</v>
      </c>
      <c r="AR14" s="84" t="s">
        <v>28</v>
      </c>
      <c r="AS14" s="95">
        <v>3</v>
      </c>
      <c r="AT14" s="95">
        <v>3</v>
      </c>
      <c r="AU14" s="56">
        <f t="shared" si="4"/>
        <v>6</v>
      </c>
      <c r="AV14" s="95">
        <v>0</v>
      </c>
      <c r="AW14" s="95">
        <v>0</v>
      </c>
      <c r="AX14" s="29">
        <v>0</v>
      </c>
      <c r="AY14" s="82">
        <v>0</v>
      </c>
      <c r="AZ14" s="83">
        <v>0</v>
      </c>
      <c r="BA14" s="56">
        <v>0</v>
      </c>
      <c r="BB14" s="57">
        <f t="shared" si="27"/>
        <v>3</v>
      </c>
      <c r="BC14" s="57">
        <f t="shared" si="28"/>
        <v>3</v>
      </c>
      <c r="BD14" s="57">
        <f t="shared" si="29"/>
        <v>6</v>
      </c>
      <c r="BF14" s="84" t="s">
        <v>28</v>
      </c>
      <c r="BG14" s="95">
        <v>0</v>
      </c>
      <c r="BH14" s="95">
        <v>0</v>
      </c>
      <c r="BI14" s="27">
        <f t="shared" si="6"/>
        <v>0</v>
      </c>
      <c r="BJ14" s="95">
        <v>0</v>
      </c>
      <c r="BK14" s="95">
        <v>0</v>
      </c>
      <c r="BL14" s="27">
        <v>0</v>
      </c>
      <c r="BM14" s="82">
        <v>0</v>
      </c>
      <c r="BN14" s="82">
        <v>0</v>
      </c>
      <c r="BO14" s="27">
        <v>0</v>
      </c>
      <c r="BP14" s="57">
        <f t="shared" si="30"/>
        <v>0</v>
      </c>
      <c r="BQ14" s="57">
        <f t="shared" si="7"/>
        <v>0</v>
      </c>
      <c r="BR14" s="57">
        <f t="shared" si="7"/>
        <v>0</v>
      </c>
      <c r="BT14" s="84" t="s">
        <v>28</v>
      </c>
      <c r="BU14" s="95">
        <v>0</v>
      </c>
      <c r="BV14" s="95">
        <v>0</v>
      </c>
      <c r="BW14" s="4">
        <f t="shared" si="31"/>
        <v>0</v>
      </c>
      <c r="BX14" s="95">
        <v>0</v>
      </c>
      <c r="BY14" s="95">
        <v>0</v>
      </c>
      <c r="BZ14" s="29">
        <f t="shared" si="32"/>
        <v>0</v>
      </c>
      <c r="CA14" s="82">
        <v>0</v>
      </c>
      <c r="CB14" s="83">
        <v>0</v>
      </c>
      <c r="CC14" s="56">
        <v>0</v>
      </c>
      <c r="CD14" s="57">
        <f t="shared" si="33"/>
        <v>0</v>
      </c>
      <c r="CE14" s="57">
        <f t="shared" si="34"/>
        <v>0</v>
      </c>
      <c r="CF14" s="57">
        <f t="shared" si="35"/>
        <v>0</v>
      </c>
      <c r="CH14" s="84" t="s">
        <v>28</v>
      </c>
      <c r="CI14" s="95">
        <v>0</v>
      </c>
      <c r="CJ14" s="95">
        <v>0</v>
      </c>
      <c r="CK14" s="4">
        <f t="shared" si="36"/>
        <v>0</v>
      </c>
      <c r="CL14" s="95">
        <v>0</v>
      </c>
      <c r="CM14" s="95">
        <v>0</v>
      </c>
      <c r="CN14" s="29">
        <f t="shared" si="37"/>
        <v>0</v>
      </c>
      <c r="CO14" s="82">
        <v>0</v>
      </c>
      <c r="CP14" s="88">
        <v>0</v>
      </c>
      <c r="CQ14" s="59">
        <v>0</v>
      </c>
      <c r="CR14" s="57">
        <f t="shared" si="38"/>
        <v>0</v>
      </c>
      <c r="CS14" s="57">
        <f t="shared" si="39"/>
        <v>0</v>
      </c>
      <c r="CT14" s="57">
        <f t="shared" si="40"/>
        <v>0</v>
      </c>
      <c r="CV14" s="84" t="s">
        <v>28</v>
      </c>
      <c r="CW14" s="85">
        <v>0</v>
      </c>
      <c r="CX14" s="38">
        <v>0</v>
      </c>
      <c r="CY14" s="4">
        <f t="shared" si="41"/>
        <v>0</v>
      </c>
      <c r="CZ14" s="82">
        <v>0</v>
      </c>
      <c r="DA14" s="88">
        <v>0</v>
      </c>
      <c r="DB14" s="29">
        <v>0</v>
      </c>
      <c r="DC14" s="82">
        <v>0</v>
      </c>
      <c r="DD14" s="88">
        <v>0</v>
      </c>
      <c r="DE14" s="59"/>
      <c r="DF14" s="57">
        <f t="shared" si="42"/>
        <v>0</v>
      </c>
      <c r="DG14" s="57">
        <f t="shared" si="43"/>
        <v>0</v>
      </c>
      <c r="DH14" s="57">
        <f t="shared" si="44"/>
        <v>0</v>
      </c>
      <c r="DJ14" s="84" t="s">
        <v>28</v>
      </c>
      <c r="DK14" s="85">
        <v>0</v>
      </c>
      <c r="DL14" s="38">
        <v>0</v>
      </c>
      <c r="DM14" s="4">
        <f t="shared" si="45"/>
        <v>0</v>
      </c>
      <c r="DN14" s="86">
        <v>0</v>
      </c>
      <c r="DO14" s="38">
        <v>0</v>
      </c>
      <c r="DP14" s="29">
        <v>0</v>
      </c>
      <c r="DQ14" s="82">
        <v>0</v>
      </c>
      <c r="DR14" s="88">
        <v>0</v>
      </c>
      <c r="DS14" s="59">
        <v>0</v>
      </c>
      <c r="DT14" s="57">
        <f t="shared" si="46"/>
        <v>0</v>
      </c>
      <c r="DU14" s="57">
        <f t="shared" si="47"/>
        <v>0</v>
      </c>
      <c r="DV14" s="57">
        <f t="shared" si="48"/>
        <v>0</v>
      </c>
      <c r="DX14" s="84" t="s">
        <v>28</v>
      </c>
      <c r="DY14" s="85">
        <v>0</v>
      </c>
      <c r="DZ14" s="38">
        <v>0</v>
      </c>
      <c r="EA14" s="4">
        <f t="shared" si="49"/>
        <v>0</v>
      </c>
      <c r="EB14" s="95">
        <v>0</v>
      </c>
      <c r="EC14" s="95">
        <v>0</v>
      </c>
      <c r="ED14" s="29">
        <v>0</v>
      </c>
      <c r="EE14" s="82">
        <v>0</v>
      </c>
      <c r="EF14" s="88">
        <v>0</v>
      </c>
      <c r="EG14" s="59">
        <v>0</v>
      </c>
      <c r="EH14" s="57">
        <f t="shared" si="50"/>
        <v>0</v>
      </c>
      <c r="EI14" s="57">
        <f t="shared" si="51"/>
        <v>0</v>
      </c>
      <c r="EJ14" s="57">
        <f t="shared" si="52"/>
        <v>0</v>
      </c>
    </row>
    <row r="15" spans="2:140" ht="21.75" thickBot="1" x14ac:dyDescent="0.25">
      <c r="B15" s="30" t="s">
        <v>29</v>
      </c>
      <c r="C15" s="34">
        <f t="shared" si="13"/>
        <v>30</v>
      </c>
      <c r="D15" s="34">
        <f t="shared" si="14"/>
        <v>27</v>
      </c>
      <c r="E15" s="79">
        <f t="shared" si="15"/>
        <v>57</v>
      </c>
      <c r="F15" s="34">
        <f t="shared" si="16"/>
        <v>1</v>
      </c>
      <c r="G15" s="34">
        <f t="shared" si="17"/>
        <v>2</v>
      </c>
      <c r="H15" s="79">
        <f t="shared" si="18"/>
        <v>3</v>
      </c>
      <c r="I15" s="34">
        <v>0</v>
      </c>
      <c r="J15" s="34">
        <v>0</v>
      </c>
      <c r="K15" s="79">
        <v>0</v>
      </c>
      <c r="L15" s="79">
        <f t="shared" si="19"/>
        <v>31</v>
      </c>
      <c r="M15" s="79">
        <f t="shared" si="20"/>
        <v>29</v>
      </c>
      <c r="N15" s="79">
        <f t="shared" si="21"/>
        <v>60</v>
      </c>
      <c r="P15" s="58" t="s">
        <v>29</v>
      </c>
      <c r="Q15" s="85">
        <v>0</v>
      </c>
      <c r="R15" s="38">
        <v>0</v>
      </c>
      <c r="S15" s="54">
        <f t="shared" si="22"/>
        <v>0</v>
      </c>
      <c r="T15" s="86">
        <v>0</v>
      </c>
      <c r="U15" s="38">
        <v>0</v>
      </c>
      <c r="V15" s="55">
        <v>0</v>
      </c>
      <c r="W15" s="82">
        <v>0</v>
      </c>
      <c r="X15" s="88">
        <v>0</v>
      </c>
      <c r="Y15" s="59">
        <v>0</v>
      </c>
      <c r="Z15" s="57">
        <f t="shared" si="23"/>
        <v>0</v>
      </c>
      <c r="AA15" s="57">
        <f t="shared" si="1"/>
        <v>0</v>
      </c>
      <c r="AB15" s="57">
        <f t="shared" si="1"/>
        <v>0</v>
      </c>
      <c r="AD15" s="84" t="s">
        <v>29</v>
      </c>
      <c r="AE15" s="86">
        <v>26</v>
      </c>
      <c r="AF15" s="38">
        <v>14</v>
      </c>
      <c r="AG15" s="11">
        <f t="shared" si="2"/>
        <v>40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6">
        <f t="shared" si="24"/>
        <v>26</v>
      </c>
      <c r="AO15" s="6">
        <f t="shared" si="25"/>
        <v>14</v>
      </c>
      <c r="AP15" s="6">
        <f t="shared" si="26"/>
        <v>40</v>
      </c>
      <c r="AR15" s="84" t="s">
        <v>29</v>
      </c>
      <c r="AS15" s="95">
        <v>4</v>
      </c>
      <c r="AT15" s="95">
        <v>11</v>
      </c>
      <c r="AU15" s="56">
        <f t="shared" si="4"/>
        <v>15</v>
      </c>
      <c r="AV15" s="95">
        <v>0</v>
      </c>
      <c r="AW15" s="95">
        <v>0</v>
      </c>
      <c r="AX15" s="29">
        <v>0</v>
      </c>
      <c r="AY15" s="82">
        <v>0</v>
      </c>
      <c r="AZ15" s="83">
        <v>0</v>
      </c>
      <c r="BA15" s="56">
        <v>0</v>
      </c>
      <c r="BB15" s="57">
        <f t="shared" si="27"/>
        <v>4</v>
      </c>
      <c r="BC15" s="57">
        <f t="shared" si="28"/>
        <v>11</v>
      </c>
      <c r="BD15" s="57">
        <f t="shared" si="29"/>
        <v>15</v>
      </c>
      <c r="BF15" s="84" t="s">
        <v>29</v>
      </c>
      <c r="BG15" s="95">
        <v>0</v>
      </c>
      <c r="BH15" s="95">
        <v>2</v>
      </c>
      <c r="BI15" s="27">
        <f t="shared" si="6"/>
        <v>2</v>
      </c>
      <c r="BJ15" s="95">
        <v>0</v>
      </c>
      <c r="BK15" s="95">
        <v>0</v>
      </c>
      <c r="BL15" s="27">
        <v>0</v>
      </c>
      <c r="BM15" s="82">
        <v>0</v>
      </c>
      <c r="BN15" s="82">
        <v>0</v>
      </c>
      <c r="BO15" s="27">
        <v>0</v>
      </c>
      <c r="BP15" s="57">
        <f t="shared" si="30"/>
        <v>0</v>
      </c>
      <c r="BQ15" s="57">
        <f t="shared" si="7"/>
        <v>2</v>
      </c>
      <c r="BR15" s="57">
        <f t="shared" si="7"/>
        <v>2</v>
      </c>
      <c r="BT15" s="84" t="s">
        <v>29</v>
      </c>
      <c r="BU15" s="95">
        <v>0</v>
      </c>
      <c r="BV15" s="95">
        <v>0</v>
      </c>
      <c r="BW15" s="4">
        <f t="shared" si="31"/>
        <v>0</v>
      </c>
      <c r="BX15" s="95">
        <v>0</v>
      </c>
      <c r="BY15" s="95">
        <v>0</v>
      </c>
      <c r="BZ15" s="29">
        <f t="shared" si="32"/>
        <v>0</v>
      </c>
      <c r="CA15" s="82">
        <v>0</v>
      </c>
      <c r="CB15" s="83">
        <v>0</v>
      </c>
      <c r="CC15" s="56">
        <v>0</v>
      </c>
      <c r="CD15" s="57">
        <f t="shared" si="33"/>
        <v>0</v>
      </c>
      <c r="CE15" s="57">
        <f t="shared" si="34"/>
        <v>0</v>
      </c>
      <c r="CF15" s="57">
        <f t="shared" si="35"/>
        <v>0</v>
      </c>
      <c r="CH15" s="84" t="s">
        <v>29</v>
      </c>
      <c r="CI15" s="85">
        <v>0</v>
      </c>
      <c r="CJ15" s="38">
        <v>0</v>
      </c>
      <c r="CK15" s="4">
        <f t="shared" si="36"/>
        <v>0</v>
      </c>
      <c r="CL15" s="86">
        <v>1</v>
      </c>
      <c r="CM15" s="38">
        <v>2</v>
      </c>
      <c r="CN15" s="29">
        <f t="shared" si="37"/>
        <v>3</v>
      </c>
      <c r="CO15" s="82">
        <v>0</v>
      </c>
      <c r="CP15" s="88">
        <v>0</v>
      </c>
      <c r="CQ15" s="59">
        <v>0</v>
      </c>
      <c r="CR15" s="57">
        <f t="shared" si="38"/>
        <v>1</v>
      </c>
      <c r="CS15" s="57">
        <f t="shared" si="39"/>
        <v>2</v>
      </c>
      <c r="CT15" s="57">
        <f t="shared" si="40"/>
        <v>3</v>
      </c>
      <c r="CV15" s="84" t="s">
        <v>29</v>
      </c>
      <c r="CW15" s="85">
        <v>0</v>
      </c>
      <c r="CX15" s="38">
        <v>0</v>
      </c>
      <c r="CY15" s="4">
        <f t="shared" si="41"/>
        <v>0</v>
      </c>
      <c r="CZ15" s="82">
        <v>0</v>
      </c>
      <c r="DA15" s="88">
        <v>0</v>
      </c>
      <c r="DB15" s="29">
        <v>0</v>
      </c>
      <c r="DC15" s="82">
        <v>0</v>
      </c>
      <c r="DD15" s="88">
        <v>0</v>
      </c>
      <c r="DE15" s="59"/>
      <c r="DF15" s="57">
        <f t="shared" si="42"/>
        <v>0</v>
      </c>
      <c r="DG15" s="57">
        <f t="shared" si="43"/>
        <v>0</v>
      </c>
      <c r="DH15" s="57">
        <f t="shared" si="44"/>
        <v>0</v>
      </c>
      <c r="DJ15" s="84" t="s">
        <v>29</v>
      </c>
      <c r="DK15" s="85">
        <v>0</v>
      </c>
      <c r="DL15" s="38">
        <v>0</v>
      </c>
      <c r="DM15" s="4">
        <f t="shared" si="45"/>
        <v>0</v>
      </c>
      <c r="DN15" s="86">
        <v>0</v>
      </c>
      <c r="DO15" s="38">
        <v>0</v>
      </c>
      <c r="DP15" s="29">
        <v>0</v>
      </c>
      <c r="DQ15" s="82">
        <v>0</v>
      </c>
      <c r="DR15" s="88">
        <v>0</v>
      </c>
      <c r="DS15" s="59">
        <v>0</v>
      </c>
      <c r="DT15" s="57">
        <f t="shared" si="46"/>
        <v>0</v>
      </c>
      <c r="DU15" s="57">
        <f t="shared" si="47"/>
        <v>0</v>
      </c>
      <c r="DV15" s="57">
        <f t="shared" si="48"/>
        <v>0</v>
      </c>
      <c r="DX15" s="84" t="s">
        <v>29</v>
      </c>
      <c r="DY15" s="85">
        <v>0</v>
      </c>
      <c r="DZ15" s="38">
        <v>0</v>
      </c>
      <c r="EA15" s="4">
        <f t="shared" si="49"/>
        <v>0</v>
      </c>
      <c r="EB15" s="95">
        <v>0</v>
      </c>
      <c r="EC15" s="95">
        <v>0</v>
      </c>
      <c r="ED15" s="29">
        <v>0</v>
      </c>
      <c r="EE15" s="82">
        <v>0</v>
      </c>
      <c r="EF15" s="88">
        <v>0</v>
      </c>
      <c r="EG15" s="59">
        <v>0</v>
      </c>
      <c r="EH15" s="57">
        <f t="shared" si="50"/>
        <v>0</v>
      </c>
      <c r="EI15" s="57">
        <f t="shared" si="51"/>
        <v>0</v>
      </c>
      <c r="EJ15" s="57">
        <f t="shared" si="52"/>
        <v>0</v>
      </c>
    </row>
    <row r="16" spans="2:140" ht="21.75" thickBot="1" x14ac:dyDescent="0.25">
      <c r="B16" s="30" t="s">
        <v>30</v>
      </c>
      <c r="C16" s="34">
        <f t="shared" si="13"/>
        <v>29</v>
      </c>
      <c r="D16" s="34">
        <f t="shared" si="14"/>
        <v>38</v>
      </c>
      <c r="E16" s="79">
        <f t="shared" si="15"/>
        <v>67</v>
      </c>
      <c r="F16" s="34">
        <f t="shared" si="16"/>
        <v>2</v>
      </c>
      <c r="G16" s="34">
        <f t="shared" si="17"/>
        <v>3</v>
      </c>
      <c r="H16" s="79">
        <f t="shared" si="18"/>
        <v>5</v>
      </c>
      <c r="I16" s="34">
        <v>0</v>
      </c>
      <c r="J16" s="34">
        <v>0</v>
      </c>
      <c r="K16" s="79">
        <v>0</v>
      </c>
      <c r="L16" s="79">
        <f t="shared" si="19"/>
        <v>31</v>
      </c>
      <c r="M16" s="79">
        <f t="shared" si="20"/>
        <v>41</v>
      </c>
      <c r="N16" s="79">
        <f t="shared" si="21"/>
        <v>72</v>
      </c>
      <c r="P16" s="58" t="s">
        <v>30</v>
      </c>
      <c r="Q16" s="85">
        <v>0</v>
      </c>
      <c r="R16" s="38">
        <v>0</v>
      </c>
      <c r="S16" s="54">
        <f t="shared" si="22"/>
        <v>0</v>
      </c>
      <c r="T16" s="86">
        <v>0</v>
      </c>
      <c r="U16" s="38">
        <v>0</v>
      </c>
      <c r="V16" s="55">
        <v>0</v>
      </c>
      <c r="W16" s="82">
        <v>0</v>
      </c>
      <c r="X16" s="88">
        <v>0</v>
      </c>
      <c r="Y16" s="59">
        <v>0</v>
      </c>
      <c r="Z16" s="57">
        <f t="shared" si="23"/>
        <v>0</v>
      </c>
      <c r="AA16" s="57">
        <f t="shared" si="1"/>
        <v>0</v>
      </c>
      <c r="AB16" s="57">
        <f t="shared" si="1"/>
        <v>0</v>
      </c>
      <c r="AD16" s="84" t="s">
        <v>30</v>
      </c>
      <c r="AE16" s="86">
        <v>15</v>
      </c>
      <c r="AF16" s="38">
        <v>18</v>
      </c>
      <c r="AG16" s="11">
        <f t="shared" si="2"/>
        <v>33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6">
        <f t="shared" si="24"/>
        <v>15</v>
      </c>
      <c r="AO16" s="6">
        <f t="shared" si="25"/>
        <v>18</v>
      </c>
      <c r="AP16" s="6">
        <f t="shared" si="26"/>
        <v>33</v>
      </c>
      <c r="AR16" s="84" t="s">
        <v>30</v>
      </c>
      <c r="AS16" s="95">
        <v>12</v>
      </c>
      <c r="AT16" s="95">
        <v>19</v>
      </c>
      <c r="AU16" s="56">
        <f t="shared" si="4"/>
        <v>31</v>
      </c>
      <c r="AV16" s="95">
        <v>0</v>
      </c>
      <c r="AW16" s="95">
        <v>0</v>
      </c>
      <c r="AX16" s="29">
        <v>0</v>
      </c>
      <c r="AY16" s="82">
        <v>0</v>
      </c>
      <c r="AZ16" s="83">
        <v>0</v>
      </c>
      <c r="BA16" s="56">
        <v>0</v>
      </c>
      <c r="BB16" s="57">
        <f t="shared" si="27"/>
        <v>12</v>
      </c>
      <c r="BC16" s="57">
        <f t="shared" si="28"/>
        <v>19</v>
      </c>
      <c r="BD16" s="57">
        <f t="shared" si="29"/>
        <v>31</v>
      </c>
      <c r="BF16" s="84" t="s">
        <v>30</v>
      </c>
      <c r="BG16" s="95">
        <v>2</v>
      </c>
      <c r="BH16" s="95">
        <v>0</v>
      </c>
      <c r="BI16" s="27">
        <f t="shared" si="6"/>
        <v>2</v>
      </c>
      <c r="BJ16" s="95">
        <v>0</v>
      </c>
      <c r="BK16" s="95">
        <v>0</v>
      </c>
      <c r="BL16" s="27">
        <v>0</v>
      </c>
      <c r="BM16" s="82">
        <v>0</v>
      </c>
      <c r="BN16" s="82">
        <v>0</v>
      </c>
      <c r="BO16" s="27">
        <v>0</v>
      </c>
      <c r="BP16" s="57">
        <f t="shared" si="30"/>
        <v>2</v>
      </c>
      <c r="BQ16" s="57">
        <f t="shared" si="7"/>
        <v>0</v>
      </c>
      <c r="BR16" s="57">
        <f t="shared" si="7"/>
        <v>2</v>
      </c>
      <c r="BT16" s="84" t="s">
        <v>30</v>
      </c>
      <c r="BU16" s="95">
        <v>0</v>
      </c>
      <c r="BV16" s="95">
        <v>0</v>
      </c>
      <c r="BW16" s="4">
        <f t="shared" si="31"/>
        <v>0</v>
      </c>
      <c r="BX16" s="95">
        <v>0</v>
      </c>
      <c r="BY16" s="95">
        <v>0</v>
      </c>
      <c r="BZ16" s="29">
        <f t="shared" si="32"/>
        <v>0</v>
      </c>
      <c r="CA16" s="82">
        <v>0</v>
      </c>
      <c r="CB16" s="83">
        <v>0</v>
      </c>
      <c r="CC16" s="56">
        <v>0</v>
      </c>
      <c r="CD16" s="57">
        <f t="shared" si="33"/>
        <v>0</v>
      </c>
      <c r="CE16" s="57">
        <f t="shared" si="34"/>
        <v>0</v>
      </c>
      <c r="CF16" s="57">
        <f t="shared" si="35"/>
        <v>0</v>
      </c>
      <c r="CH16" s="84" t="s">
        <v>30</v>
      </c>
      <c r="CI16" s="85">
        <v>0</v>
      </c>
      <c r="CJ16" s="38">
        <v>1</v>
      </c>
      <c r="CK16" s="4">
        <f t="shared" si="36"/>
        <v>1</v>
      </c>
      <c r="CL16" s="86">
        <v>2</v>
      </c>
      <c r="CM16" s="38">
        <v>3</v>
      </c>
      <c r="CN16" s="29">
        <f t="shared" si="37"/>
        <v>5</v>
      </c>
      <c r="CO16" s="82">
        <v>0</v>
      </c>
      <c r="CP16" s="88">
        <v>0</v>
      </c>
      <c r="CQ16" s="59">
        <v>0</v>
      </c>
      <c r="CR16" s="57">
        <f t="shared" si="38"/>
        <v>2</v>
      </c>
      <c r="CS16" s="57">
        <f t="shared" si="39"/>
        <v>4</v>
      </c>
      <c r="CT16" s="57">
        <f t="shared" si="40"/>
        <v>6</v>
      </c>
      <c r="CV16" s="84" t="s">
        <v>30</v>
      </c>
      <c r="CW16" s="85">
        <v>0</v>
      </c>
      <c r="CX16" s="38">
        <v>0</v>
      </c>
      <c r="CY16" s="4">
        <f t="shared" si="41"/>
        <v>0</v>
      </c>
      <c r="CZ16" s="82">
        <v>0</v>
      </c>
      <c r="DA16" s="88">
        <v>0</v>
      </c>
      <c r="DB16" s="29">
        <v>0</v>
      </c>
      <c r="DC16" s="82">
        <v>0</v>
      </c>
      <c r="DD16" s="88">
        <v>0</v>
      </c>
      <c r="DE16" s="59"/>
      <c r="DF16" s="57">
        <f t="shared" si="42"/>
        <v>0</v>
      </c>
      <c r="DG16" s="57">
        <f t="shared" si="43"/>
        <v>0</v>
      </c>
      <c r="DH16" s="57">
        <f t="shared" si="44"/>
        <v>0</v>
      </c>
      <c r="DJ16" s="84" t="s">
        <v>30</v>
      </c>
      <c r="DK16" s="85">
        <v>0</v>
      </c>
      <c r="DL16" s="38">
        <v>0</v>
      </c>
      <c r="DM16" s="4">
        <f t="shared" si="45"/>
        <v>0</v>
      </c>
      <c r="DN16" s="86">
        <v>0</v>
      </c>
      <c r="DO16" s="38">
        <v>0</v>
      </c>
      <c r="DP16" s="29">
        <v>0</v>
      </c>
      <c r="DQ16" s="82">
        <v>0</v>
      </c>
      <c r="DR16" s="88">
        <v>0</v>
      </c>
      <c r="DS16" s="59">
        <v>0</v>
      </c>
      <c r="DT16" s="57">
        <f t="shared" si="46"/>
        <v>0</v>
      </c>
      <c r="DU16" s="57">
        <f t="shared" si="47"/>
        <v>0</v>
      </c>
      <c r="DV16" s="57">
        <f t="shared" si="48"/>
        <v>0</v>
      </c>
      <c r="DX16" s="84" t="s">
        <v>30</v>
      </c>
      <c r="DY16" s="85">
        <v>0</v>
      </c>
      <c r="DZ16" s="38">
        <v>0</v>
      </c>
      <c r="EA16" s="4">
        <f t="shared" si="49"/>
        <v>0</v>
      </c>
      <c r="EB16" s="95">
        <v>0</v>
      </c>
      <c r="EC16" s="95">
        <v>0</v>
      </c>
      <c r="ED16" s="29">
        <v>0</v>
      </c>
      <c r="EE16" s="82">
        <v>0</v>
      </c>
      <c r="EF16" s="88">
        <v>0</v>
      </c>
      <c r="EG16" s="59">
        <v>0</v>
      </c>
      <c r="EH16" s="57">
        <f t="shared" si="50"/>
        <v>0</v>
      </c>
      <c r="EI16" s="57">
        <f t="shared" si="51"/>
        <v>0</v>
      </c>
      <c r="EJ16" s="57">
        <f t="shared" si="52"/>
        <v>0</v>
      </c>
    </row>
    <row r="17" spans="2:140" ht="21.75" thickBot="1" x14ac:dyDescent="0.25">
      <c r="B17" s="30" t="s">
        <v>31</v>
      </c>
      <c r="C17" s="34">
        <f t="shared" si="13"/>
        <v>27</v>
      </c>
      <c r="D17" s="34">
        <f t="shared" si="14"/>
        <v>22</v>
      </c>
      <c r="E17" s="79">
        <f t="shared" si="15"/>
        <v>49</v>
      </c>
      <c r="F17" s="34">
        <f t="shared" si="16"/>
        <v>2</v>
      </c>
      <c r="G17" s="34">
        <f t="shared" si="17"/>
        <v>0</v>
      </c>
      <c r="H17" s="79">
        <f t="shared" si="18"/>
        <v>2</v>
      </c>
      <c r="I17" s="34">
        <v>0</v>
      </c>
      <c r="J17" s="34">
        <v>0</v>
      </c>
      <c r="K17" s="79">
        <v>0</v>
      </c>
      <c r="L17" s="79">
        <f t="shared" si="19"/>
        <v>29</v>
      </c>
      <c r="M17" s="79">
        <f t="shared" si="20"/>
        <v>22</v>
      </c>
      <c r="N17" s="79">
        <f t="shared" si="21"/>
        <v>51</v>
      </c>
      <c r="P17" s="58" t="s">
        <v>31</v>
      </c>
      <c r="Q17" s="85">
        <v>0</v>
      </c>
      <c r="R17" s="38">
        <v>1</v>
      </c>
      <c r="S17" s="54">
        <f t="shared" si="22"/>
        <v>1</v>
      </c>
      <c r="T17" s="86">
        <v>0</v>
      </c>
      <c r="U17" s="38">
        <v>0</v>
      </c>
      <c r="V17" s="55">
        <v>0</v>
      </c>
      <c r="W17" s="82">
        <v>0</v>
      </c>
      <c r="X17" s="88">
        <v>0</v>
      </c>
      <c r="Y17" s="59">
        <v>0</v>
      </c>
      <c r="Z17" s="57">
        <f t="shared" si="23"/>
        <v>0</v>
      </c>
      <c r="AA17" s="57">
        <f t="shared" si="1"/>
        <v>1</v>
      </c>
      <c r="AB17" s="57">
        <f t="shared" si="1"/>
        <v>1</v>
      </c>
      <c r="AD17" s="84" t="s">
        <v>31</v>
      </c>
      <c r="AE17" s="86">
        <v>12</v>
      </c>
      <c r="AF17" s="38">
        <v>12</v>
      </c>
      <c r="AG17" s="11">
        <f t="shared" si="2"/>
        <v>24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6">
        <f t="shared" si="24"/>
        <v>12</v>
      </c>
      <c r="AO17" s="6">
        <f t="shared" si="25"/>
        <v>12</v>
      </c>
      <c r="AP17" s="6">
        <f t="shared" si="26"/>
        <v>24</v>
      </c>
      <c r="AR17" s="84" t="s">
        <v>31</v>
      </c>
      <c r="AS17" s="95">
        <v>14</v>
      </c>
      <c r="AT17" s="95">
        <v>8</v>
      </c>
      <c r="AU17" s="56">
        <f t="shared" si="4"/>
        <v>22</v>
      </c>
      <c r="AV17" s="95">
        <v>0</v>
      </c>
      <c r="AW17" s="95">
        <v>0</v>
      </c>
      <c r="AX17" s="29">
        <v>0</v>
      </c>
      <c r="AY17" s="82">
        <v>0</v>
      </c>
      <c r="AZ17" s="83">
        <v>0</v>
      </c>
      <c r="BA17" s="56">
        <v>0</v>
      </c>
      <c r="BB17" s="57">
        <f t="shared" si="27"/>
        <v>14</v>
      </c>
      <c r="BC17" s="57">
        <f t="shared" si="28"/>
        <v>8</v>
      </c>
      <c r="BD17" s="57">
        <f t="shared" si="29"/>
        <v>22</v>
      </c>
      <c r="BF17" s="84" t="s">
        <v>31</v>
      </c>
      <c r="BG17" s="95">
        <v>1</v>
      </c>
      <c r="BH17" s="95">
        <v>1</v>
      </c>
      <c r="BI17" s="27">
        <f t="shared" si="6"/>
        <v>2</v>
      </c>
      <c r="BJ17" s="95">
        <v>0</v>
      </c>
      <c r="BK17" s="95">
        <v>0</v>
      </c>
      <c r="BL17" s="27">
        <v>0</v>
      </c>
      <c r="BM17" s="82">
        <v>0</v>
      </c>
      <c r="BN17" s="82">
        <v>0</v>
      </c>
      <c r="BO17" s="27">
        <v>0</v>
      </c>
      <c r="BP17" s="57">
        <f t="shared" si="30"/>
        <v>1</v>
      </c>
      <c r="BQ17" s="57">
        <f t="shared" si="7"/>
        <v>1</v>
      </c>
      <c r="BR17" s="57">
        <f t="shared" si="7"/>
        <v>2</v>
      </c>
      <c r="BT17" s="84" t="s">
        <v>31</v>
      </c>
      <c r="BU17" s="95">
        <v>0</v>
      </c>
      <c r="BV17" s="95">
        <v>0</v>
      </c>
      <c r="BW17" s="4">
        <f t="shared" si="31"/>
        <v>0</v>
      </c>
      <c r="BX17" s="95">
        <v>0</v>
      </c>
      <c r="BY17" s="95">
        <v>0</v>
      </c>
      <c r="BZ17" s="29">
        <f t="shared" si="32"/>
        <v>0</v>
      </c>
      <c r="CA17" s="82">
        <v>0</v>
      </c>
      <c r="CB17" s="83">
        <v>0</v>
      </c>
      <c r="CC17" s="56">
        <v>0</v>
      </c>
      <c r="CD17" s="57">
        <f t="shared" si="33"/>
        <v>0</v>
      </c>
      <c r="CE17" s="57">
        <f t="shared" si="34"/>
        <v>0</v>
      </c>
      <c r="CF17" s="57">
        <f t="shared" si="35"/>
        <v>0</v>
      </c>
      <c r="CH17" s="84" t="s">
        <v>31</v>
      </c>
      <c r="CI17" s="95">
        <v>0</v>
      </c>
      <c r="CJ17" s="95">
        <v>0</v>
      </c>
      <c r="CK17" s="4">
        <f t="shared" si="36"/>
        <v>0</v>
      </c>
      <c r="CL17" s="86">
        <v>2</v>
      </c>
      <c r="CM17" s="38">
        <v>0</v>
      </c>
      <c r="CN17" s="29">
        <f t="shared" si="37"/>
        <v>2</v>
      </c>
      <c r="CO17" s="82">
        <v>0</v>
      </c>
      <c r="CP17" s="88">
        <v>0</v>
      </c>
      <c r="CQ17" s="59">
        <v>0</v>
      </c>
      <c r="CR17" s="57">
        <f t="shared" si="38"/>
        <v>2</v>
      </c>
      <c r="CS17" s="57">
        <f t="shared" si="39"/>
        <v>0</v>
      </c>
      <c r="CT17" s="57">
        <f t="shared" si="40"/>
        <v>2</v>
      </c>
      <c r="CV17" s="84" t="s">
        <v>31</v>
      </c>
      <c r="CW17" s="85">
        <v>0</v>
      </c>
      <c r="CX17" s="38">
        <v>0</v>
      </c>
      <c r="CY17" s="4">
        <f t="shared" si="41"/>
        <v>0</v>
      </c>
      <c r="CZ17" s="82">
        <v>0</v>
      </c>
      <c r="DA17" s="88">
        <v>0</v>
      </c>
      <c r="DB17" s="29">
        <v>0</v>
      </c>
      <c r="DC17" s="82">
        <v>0</v>
      </c>
      <c r="DD17" s="88">
        <v>0</v>
      </c>
      <c r="DE17" s="59"/>
      <c r="DF17" s="57">
        <f t="shared" si="42"/>
        <v>0</v>
      </c>
      <c r="DG17" s="57">
        <f t="shared" si="43"/>
        <v>0</v>
      </c>
      <c r="DH17" s="57">
        <f t="shared" si="44"/>
        <v>0</v>
      </c>
      <c r="DJ17" s="84" t="s">
        <v>31</v>
      </c>
      <c r="DK17" s="85">
        <v>0</v>
      </c>
      <c r="DL17" s="38">
        <v>0</v>
      </c>
      <c r="DM17" s="4">
        <f t="shared" si="45"/>
        <v>0</v>
      </c>
      <c r="DN17" s="86">
        <v>0</v>
      </c>
      <c r="DO17" s="38">
        <v>0</v>
      </c>
      <c r="DP17" s="29">
        <v>0</v>
      </c>
      <c r="DQ17" s="82">
        <v>0</v>
      </c>
      <c r="DR17" s="88">
        <v>0</v>
      </c>
      <c r="DS17" s="59">
        <v>0</v>
      </c>
      <c r="DT17" s="57">
        <f t="shared" si="46"/>
        <v>0</v>
      </c>
      <c r="DU17" s="57">
        <f t="shared" si="47"/>
        <v>0</v>
      </c>
      <c r="DV17" s="57">
        <f t="shared" si="48"/>
        <v>0</v>
      </c>
      <c r="DX17" s="84" t="s">
        <v>31</v>
      </c>
      <c r="DY17" s="85">
        <v>0</v>
      </c>
      <c r="DZ17" s="38">
        <v>0</v>
      </c>
      <c r="EA17" s="4">
        <f t="shared" si="49"/>
        <v>0</v>
      </c>
      <c r="EB17" s="95">
        <v>0</v>
      </c>
      <c r="EC17" s="95">
        <v>0</v>
      </c>
      <c r="ED17" s="29">
        <v>0</v>
      </c>
      <c r="EE17" s="82">
        <v>0</v>
      </c>
      <c r="EF17" s="88">
        <v>0</v>
      </c>
      <c r="EG17" s="59">
        <v>0</v>
      </c>
      <c r="EH17" s="57">
        <f t="shared" si="50"/>
        <v>0</v>
      </c>
      <c r="EI17" s="57">
        <f t="shared" si="51"/>
        <v>0</v>
      </c>
      <c r="EJ17" s="57">
        <f t="shared" si="52"/>
        <v>0</v>
      </c>
    </row>
    <row r="18" spans="2:140" ht="21.75" thickBot="1" x14ac:dyDescent="0.25">
      <c r="B18" s="30" t="s">
        <v>32</v>
      </c>
      <c r="C18" s="34">
        <f t="shared" si="13"/>
        <v>18</v>
      </c>
      <c r="D18" s="34">
        <f t="shared" si="14"/>
        <v>18</v>
      </c>
      <c r="E18" s="79">
        <f t="shared" si="15"/>
        <v>36</v>
      </c>
      <c r="F18" s="34">
        <f t="shared" si="16"/>
        <v>1</v>
      </c>
      <c r="G18" s="34">
        <f t="shared" si="17"/>
        <v>1</v>
      </c>
      <c r="H18" s="79">
        <f t="shared" si="18"/>
        <v>2</v>
      </c>
      <c r="I18" s="34">
        <v>0</v>
      </c>
      <c r="J18" s="34">
        <v>0</v>
      </c>
      <c r="K18" s="79">
        <v>0</v>
      </c>
      <c r="L18" s="79">
        <f t="shared" si="19"/>
        <v>19</v>
      </c>
      <c r="M18" s="79">
        <f t="shared" si="20"/>
        <v>19</v>
      </c>
      <c r="N18" s="79">
        <f t="shared" si="21"/>
        <v>38</v>
      </c>
      <c r="P18" s="58" t="s">
        <v>32</v>
      </c>
      <c r="Q18" s="85">
        <v>1</v>
      </c>
      <c r="R18" s="38">
        <v>0</v>
      </c>
      <c r="S18" s="54">
        <f t="shared" si="22"/>
        <v>1</v>
      </c>
      <c r="T18" s="86">
        <v>0</v>
      </c>
      <c r="U18" s="38">
        <v>0</v>
      </c>
      <c r="V18" s="55">
        <v>0</v>
      </c>
      <c r="W18" s="82">
        <v>0</v>
      </c>
      <c r="X18" s="88">
        <v>0</v>
      </c>
      <c r="Y18" s="59">
        <v>0</v>
      </c>
      <c r="Z18" s="57">
        <f t="shared" si="23"/>
        <v>1</v>
      </c>
      <c r="AA18" s="57">
        <f t="shared" si="1"/>
        <v>0</v>
      </c>
      <c r="AB18" s="57">
        <f t="shared" si="1"/>
        <v>1</v>
      </c>
      <c r="AD18" s="84" t="s">
        <v>32</v>
      </c>
      <c r="AE18" s="86">
        <v>10</v>
      </c>
      <c r="AF18" s="38">
        <v>13</v>
      </c>
      <c r="AG18" s="11">
        <f t="shared" si="2"/>
        <v>23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6">
        <f t="shared" si="24"/>
        <v>10</v>
      </c>
      <c r="AO18" s="6">
        <f t="shared" si="25"/>
        <v>13</v>
      </c>
      <c r="AP18" s="6">
        <f t="shared" si="26"/>
        <v>23</v>
      </c>
      <c r="AR18" s="84" t="s">
        <v>32</v>
      </c>
      <c r="AS18" s="95">
        <v>5</v>
      </c>
      <c r="AT18" s="95">
        <v>5</v>
      </c>
      <c r="AU18" s="56">
        <f t="shared" si="4"/>
        <v>10</v>
      </c>
      <c r="AV18" s="95">
        <v>0</v>
      </c>
      <c r="AW18" s="95">
        <v>0</v>
      </c>
      <c r="AX18" s="29">
        <v>0</v>
      </c>
      <c r="AY18" s="82">
        <v>0</v>
      </c>
      <c r="AZ18" s="83">
        <v>0</v>
      </c>
      <c r="BA18" s="56">
        <v>0</v>
      </c>
      <c r="BB18" s="57">
        <f t="shared" si="27"/>
        <v>5</v>
      </c>
      <c r="BC18" s="57">
        <f t="shared" si="28"/>
        <v>5</v>
      </c>
      <c r="BD18" s="57">
        <f t="shared" si="29"/>
        <v>10</v>
      </c>
      <c r="BF18" s="84" t="s">
        <v>32</v>
      </c>
      <c r="BG18" s="95">
        <v>1</v>
      </c>
      <c r="BH18" s="95">
        <v>0</v>
      </c>
      <c r="BI18" s="27">
        <f t="shared" si="6"/>
        <v>1</v>
      </c>
      <c r="BJ18" s="95">
        <v>0</v>
      </c>
      <c r="BK18" s="95">
        <v>0</v>
      </c>
      <c r="BL18" s="27">
        <v>0</v>
      </c>
      <c r="BM18" s="82">
        <v>0</v>
      </c>
      <c r="BN18" s="82">
        <v>0</v>
      </c>
      <c r="BO18" s="27">
        <v>0</v>
      </c>
      <c r="BP18" s="57">
        <f t="shared" si="30"/>
        <v>1</v>
      </c>
      <c r="BQ18" s="57">
        <f t="shared" si="7"/>
        <v>0</v>
      </c>
      <c r="BR18" s="57">
        <f t="shared" si="7"/>
        <v>1</v>
      </c>
      <c r="BT18" s="84" t="s">
        <v>32</v>
      </c>
      <c r="BU18" s="95">
        <v>0</v>
      </c>
      <c r="BV18" s="95">
        <v>0</v>
      </c>
      <c r="BW18" s="4">
        <f t="shared" si="31"/>
        <v>0</v>
      </c>
      <c r="BX18" s="95">
        <v>0</v>
      </c>
      <c r="BY18" s="95">
        <v>0</v>
      </c>
      <c r="BZ18" s="29">
        <f t="shared" si="32"/>
        <v>0</v>
      </c>
      <c r="CA18" s="82">
        <v>0</v>
      </c>
      <c r="CB18" s="83">
        <v>0</v>
      </c>
      <c r="CC18" s="56">
        <v>0</v>
      </c>
      <c r="CD18" s="57">
        <f t="shared" si="33"/>
        <v>0</v>
      </c>
      <c r="CE18" s="57">
        <f t="shared" si="34"/>
        <v>0</v>
      </c>
      <c r="CF18" s="57">
        <f t="shared" si="35"/>
        <v>0</v>
      </c>
      <c r="CH18" s="84" t="s">
        <v>32</v>
      </c>
      <c r="CI18" s="85">
        <v>1</v>
      </c>
      <c r="CJ18" s="95">
        <v>0</v>
      </c>
      <c r="CK18" s="4">
        <f t="shared" si="36"/>
        <v>1</v>
      </c>
      <c r="CL18" s="86">
        <v>1</v>
      </c>
      <c r="CM18" s="38">
        <v>1</v>
      </c>
      <c r="CN18" s="29">
        <f t="shared" si="37"/>
        <v>2</v>
      </c>
      <c r="CO18" s="82">
        <v>0</v>
      </c>
      <c r="CP18" s="88">
        <v>0</v>
      </c>
      <c r="CQ18" s="59">
        <v>0</v>
      </c>
      <c r="CR18" s="57">
        <f t="shared" si="38"/>
        <v>2</v>
      </c>
      <c r="CS18" s="57">
        <f t="shared" si="39"/>
        <v>1</v>
      </c>
      <c r="CT18" s="57">
        <f t="shared" si="40"/>
        <v>3</v>
      </c>
      <c r="CV18" s="84" t="s">
        <v>32</v>
      </c>
      <c r="CW18" s="85">
        <v>0</v>
      </c>
      <c r="CX18" s="38">
        <v>0</v>
      </c>
      <c r="CY18" s="4">
        <f t="shared" si="41"/>
        <v>0</v>
      </c>
      <c r="CZ18" s="82">
        <v>0</v>
      </c>
      <c r="DA18" s="88">
        <v>0</v>
      </c>
      <c r="DB18" s="29">
        <v>0</v>
      </c>
      <c r="DC18" s="82">
        <v>0</v>
      </c>
      <c r="DD18" s="88">
        <v>0</v>
      </c>
      <c r="DE18" s="59"/>
      <c r="DF18" s="57">
        <f t="shared" si="42"/>
        <v>0</v>
      </c>
      <c r="DG18" s="57">
        <f t="shared" si="43"/>
        <v>0</v>
      </c>
      <c r="DH18" s="57">
        <f t="shared" si="44"/>
        <v>0</v>
      </c>
      <c r="DJ18" s="84" t="s">
        <v>32</v>
      </c>
      <c r="DK18" s="85">
        <v>0</v>
      </c>
      <c r="DL18" s="38">
        <v>0</v>
      </c>
      <c r="DM18" s="4">
        <f t="shared" si="45"/>
        <v>0</v>
      </c>
      <c r="DN18" s="86">
        <v>0</v>
      </c>
      <c r="DO18" s="38">
        <v>0</v>
      </c>
      <c r="DP18" s="29">
        <v>0</v>
      </c>
      <c r="DQ18" s="82">
        <v>0</v>
      </c>
      <c r="DR18" s="88">
        <v>0</v>
      </c>
      <c r="DS18" s="59">
        <v>0</v>
      </c>
      <c r="DT18" s="57">
        <f t="shared" si="46"/>
        <v>0</v>
      </c>
      <c r="DU18" s="57">
        <f t="shared" si="47"/>
        <v>0</v>
      </c>
      <c r="DV18" s="57">
        <f t="shared" si="48"/>
        <v>0</v>
      </c>
      <c r="DX18" s="84" t="s">
        <v>32</v>
      </c>
      <c r="DY18" s="85">
        <v>0</v>
      </c>
      <c r="DZ18" s="38">
        <v>0</v>
      </c>
      <c r="EA18" s="4">
        <f t="shared" si="49"/>
        <v>0</v>
      </c>
      <c r="EB18" s="95">
        <v>0</v>
      </c>
      <c r="EC18" s="95">
        <v>0</v>
      </c>
      <c r="ED18" s="29">
        <v>0</v>
      </c>
      <c r="EE18" s="82">
        <v>0</v>
      </c>
      <c r="EF18" s="88">
        <v>0</v>
      </c>
      <c r="EG18" s="59">
        <v>0</v>
      </c>
      <c r="EH18" s="57">
        <f t="shared" si="50"/>
        <v>0</v>
      </c>
      <c r="EI18" s="57">
        <f t="shared" si="51"/>
        <v>0</v>
      </c>
      <c r="EJ18" s="57">
        <f t="shared" si="52"/>
        <v>0</v>
      </c>
    </row>
    <row r="19" spans="2:140" ht="21.75" thickBot="1" x14ac:dyDescent="0.25">
      <c r="B19" s="30" t="s">
        <v>33</v>
      </c>
      <c r="C19" s="34">
        <f t="shared" si="13"/>
        <v>13</v>
      </c>
      <c r="D19" s="34">
        <f t="shared" si="14"/>
        <v>9</v>
      </c>
      <c r="E19" s="79">
        <f t="shared" si="15"/>
        <v>22</v>
      </c>
      <c r="F19" s="34">
        <f t="shared" si="16"/>
        <v>2</v>
      </c>
      <c r="G19" s="34">
        <f t="shared" si="17"/>
        <v>1</v>
      </c>
      <c r="H19" s="79">
        <f t="shared" si="18"/>
        <v>3</v>
      </c>
      <c r="I19" s="34">
        <v>0</v>
      </c>
      <c r="J19" s="34">
        <v>0</v>
      </c>
      <c r="K19" s="79">
        <v>0</v>
      </c>
      <c r="L19" s="79">
        <f t="shared" si="19"/>
        <v>15</v>
      </c>
      <c r="M19" s="79">
        <f t="shared" si="20"/>
        <v>10</v>
      </c>
      <c r="N19" s="79">
        <f t="shared" si="21"/>
        <v>25</v>
      </c>
      <c r="P19" s="58" t="s">
        <v>33</v>
      </c>
      <c r="Q19" s="85">
        <v>0</v>
      </c>
      <c r="R19" s="38">
        <v>1</v>
      </c>
      <c r="S19" s="54">
        <f t="shared" si="22"/>
        <v>1</v>
      </c>
      <c r="T19" s="86">
        <v>0</v>
      </c>
      <c r="U19" s="38">
        <v>0</v>
      </c>
      <c r="V19" s="55">
        <v>0</v>
      </c>
      <c r="W19" s="82">
        <v>0</v>
      </c>
      <c r="X19" s="88">
        <v>0</v>
      </c>
      <c r="Y19" s="59">
        <v>0</v>
      </c>
      <c r="Z19" s="57">
        <f t="shared" si="23"/>
        <v>0</v>
      </c>
      <c r="AA19" s="57">
        <f t="shared" si="1"/>
        <v>1</v>
      </c>
      <c r="AB19" s="57">
        <f t="shared" si="1"/>
        <v>1</v>
      </c>
      <c r="AD19" s="84" t="s">
        <v>33</v>
      </c>
      <c r="AE19" s="86">
        <v>10</v>
      </c>
      <c r="AF19" s="38">
        <v>5</v>
      </c>
      <c r="AG19" s="11">
        <f t="shared" si="2"/>
        <v>15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6">
        <f t="shared" si="24"/>
        <v>10</v>
      </c>
      <c r="AO19" s="6">
        <f t="shared" si="25"/>
        <v>5</v>
      </c>
      <c r="AP19" s="6">
        <f t="shared" si="26"/>
        <v>15</v>
      </c>
      <c r="AR19" s="84" t="s">
        <v>33</v>
      </c>
      <c r="AS19" s="95">
        <v>3</v>
      </c>
      <c r="AT19" s="95">
        <v>3</v>
      </c>
      <c r="AU19" s="56">
        <f t="shared" si="4"/>
        <v>6</v>
      </c>
      <c r="AV19" s="95">
        <v>0</v>
      </c>
      <c r="AW19" s="95">
        <v>0</v>
      </c>
      <c r="AX19" s="29">
        <v>0</v>
      </c>
      <c r="AY19" s="82">
        <v>0</v>
      </c>
      <c r="AZ19" s="83">
        <v>0</v>
      </c>
      <c r="BA19" s="56">
        <v>0</v>
      </c>
      <c r="BB19" s="57">
        <f t="shared" si="27"/>
        <v>3</v>
      </c>
      <c r="BC19" s="57">
        <f t="shared" si="28"/>
        <v>3</v>
      </c>
      <c r="BD19" s="57">
        <f t="shared" si="29"/>
        <v>6</v>
      </c>
      <c r="BF19" s="84" t="s">
        <v>33</v>
      </c>
      <c r="BG19" s="95">
        <v>0</v>
      </c>
      <c r="BH19" s="95">
        <v>0</v>
      </c>
      <c r="BI19" s="27">
        <f t="shared" si="6"/>
        <v>0</v>
      </c>
      <c r="BJ19" s="95">
        <v>0</v>
      </c>
      <c r="BK19" s="95">
        <v>0</v>
      </c>
      <c r="BL19" s="27">
        <v>0</v>
      </c>
      <c r="BM19" s="82">
        <v>0</v>
      </c>
      <c r="BN19" s="82">
        <v>0</v>
      </c>
      <c r="BO19" s="27">
        <v>0</v>
      </c>
      <c r="BP19" s="57">
        <f t="shared" si="30"/>
        <v>0</v>
      </c>
      <c r="BQ19" s="57">
        <f t="shared" si="7"/>
        <v>0</v>
      </c>
      <c r="BR19" s="57">
        <f t="shared" si="7"/>
        <v>0</v>
      </c>
      <c r="BT19" s="84" t="s">
        <v>33</v>
      </c>
      <c r="BU19" s="95">
        <v>0</v>
      </c>
      <c r="BV19" s="95">
        <v>0</v>
      </c>
      <c r="BW19" s="4">
        <f t="shared" si="31"/>
        <v>0</v>
      </c>
      <c r="BX19" s="95">
        <v>0</v>
      </c>
      <c r="BY19" s="95">
        <v>0</v>
      </c>
      <c r="BZ19" s="29">
        <f t="shared" si="32"/>
        <v>0</v>
      </c>
      <c r="CA19" s="82">
        <v>0</v>
      </c>
      <c r="CB19" s="83">
        <v>0</v>
      </c>
      <c r="CC19" s="56">
        <v>0</v>
      </c>
      <c r="CD19" s="57">
        <f t="shared" si="33"/>
        <v>0</v>
      </c>
      <c r="CE19" s="57">
        <f t="shared" si="34"/>
        <v>0</v>
      </c>
      <c r="CF19" s="57">
        <f t="shared" si="35"/>
        <v>0</v>
      </c>
      <c r="CH19" s="84" t="s">
        <v>33</v>
      </c>
      <c r="CI19" s="85">
        <v>0</v>
      </c>
      <c r="CJ19" s="38">
        <v>0</v>
      </c>
      <c r="CK19" s="4">
        <f t="shared" si="36"/>
        <v>0</v>
      </c>
      <c r="CL19" s="86">
        <v>2</v>
      </c>
      <c r="CM19" s="95">
        <v>1</v>
      </c>
      <c r="CN19" s="29">
        <f t="shared" si="37"/>
        <v>3</v>
      </c>
      <c r="CO19" s="82">
        <v>0</v>
      </c>
      <c r="CP19" s="88">
        <v>0</v>
      </c>
      <c r="CQ19" s="59">
        <v>0</v>
      </c>
      <c r="CR19" s="57">
        <f t="shared" si="38"/>
        <v>2</v>
      </c>
      <c r="CS19" s="57">
        <f t="shared" si="39"/>
        <v>1</v>
      </c>
      <c r="CT19" s="57">
        <f t="shared" si="40"/>
        <v>3</v>
      </c>
      <c r="CV19" s="84" t="s">
        <v>33</v>
      </c>
      <c r="CW19" s="85">
        <v>0</v>
      </c>
      <c r="CX19" s="38">
        <v>0</v>
      </c>
      <c r="CY19" s="4">
        <f t="shared" si="41"/>
        <v>0</v>
      </c>
      <c r="CZ19" s="82">
        <v>0</v>
      </c>
      <c r="DA19" s="88">
        <v>0</v>
      </c>
      <c r="DB19" s="29">
        <v>0</v>
      </c>
      <c r="DC19" s="82">
        <v>0</v>
      </c>
      <c r="DD19" s="88">
        <v>0</v>
      </c>
      <c r="DE19" s="59"/>
      <c r="DF19" s="57">
        <f t="shared" si="42"/>
        <v>0</v>
      </c>
      <c r="DG19" s="57">
        <f t="shared" si="43"/>
        <v>0</v>
      </c>
      <c r="DH19" s="57">
        <f t="shared" si="44"/>
        <v>0</v>
      </c>
      <c r="DJ19" s="84" t="s">
        <v>33</v>
      </c>
      <c r="DK19" s="85">
        <v>0</v>
      </c>
      <c r="DL19" s="38">
        <v>0</v>
      </c>
      <c r="DM19" s="4">
        <f t="shared" si="45"/>
        <v>0</v>
      </c>
      <c r="DN19" s="86">
        <v>0</v>
      </c>
      <c r="DO19" s="38">
        <v>0</v>
      </c>
      <c r="DP19" s="29">
        <v>0</v>
      </c>
      <c r="DQ19" s="82">
        <v>0</v>
      </c>
      <c r="DR19" s="88">
        <v>0</v>
      </c>
      <c r="DS19" s="59">
        <v>0</v>
      </c>
      <c r="DT19" s="57">
        <f t="shared" si="46"/>
        <v>0</v>
      </c>
      <c r="DU19" s="57">
        <f t="shared" si="47"/>
        <v>0</v>
      </c>
      <c r="DV19" s="57">
        <f t="shared" si="48"/>
        <v>0</v>
      </c>
      <c r="DX19" s="84" t="s">
        <v>33</v>
      </c>
      <c r="DY19" s="85">
        <v>0</v>
      </c>
      <c r="DZ19" s="38">
        <v>0</v>
      </c>
      <c r="EA19" s="4">
        <f t="shared" si="49"/>
        <v>0</v>
      </c>
      <c r="EB19" s="95">
        <v>0</v>
      </c>
      <c r="EC19" s="95">
        <v>0</v>
      </c>
      <c r="ED19" s="29">
        <v>0</v>
      </c>
      <c r="EE19" s="82">
        <v>0</v>
      </c>
      <c r="EF19" s="88">
        <v>0</v>
      </c>
      <c r="EG19" s="59">
        <v>0</v>
      </c>
      <c r="EH19" s="57">
        <f t="shared" si="50"/>
        <v>0</v>
      </c>
      <c r="EI19" s="57">
        <f t="shared" si="51"/>
        <v>0</v>
      </c>
      <c r="EJ19" s="57">
        <f t="shared" si="52"/>
        <v>0</v>
      </c>
    </row>
    <row r="20" spans="2:140" ht="21.75" thickBot="1" x14ac:dyDescent="0.25">
      <c r="B20" s="30" t="s">
        <v>34</v>
      </c>
      <c r="C20" s="34">
        <f t="shared" si="13"/>
        <v>5</v>
      </c>
      <c r="D20" s="34">
        <f t="shared" si="14"/>
        <v>4</v>
      </c>
      <c r="E20" s="79">
        <f t="shared" si="15"/>
        <v>9</v>
      </c>
      <c r="F20" s="34">
        <f t="shared" si="16"/>
        <v>0</v>
      </c>
      <c r="G20" s="34">
        <f t="shared" si="17"/>
        <v>0</v>
      </c>
      <c r="H20" s="79">
        <f t="shared" si="18"/>
        <v>0</v>
      </c>
      <c r="I20" s="34">
        <v>0</v>
      </c>
      <c r="J20" s="34">
        <v>0</v>
      </c>
      <c r="K20" s="79">
        <v>0</v>
      </c>
      <c r="L20" s="79">
        <f t="shared" si="19"/>
        <v>5</v>
      </c>
      <c r="M20" s="79">
        <f t="shared" si="20"/>
        <v>4</v>
      </c>
      <c r="N20" s="79">
        <f t="shared" si="21"/>
        <v>9</v>
      </c>
      <c r="P20" s="58" t="s">
        <v>34</v>
      </c>
      <c r="Q20" s="85">
        <v>0</v>
      </c>
      <c r="R20" s="38">
        <v>0</v>
      </c>
      <c r="S20" s="54">
        <f t="shared" si="22"/>
        <v>0</v>
      </c>
      <c r="T20" s="86">
        <v>0</v>
      </c>
      <c r="U20" s="38">
        <v>0</v>
      </c>
      <c r="V20" s="55">
        <v>0</v>
      </c>
      <c r="W20" s="82">
        <v>0</v>
      </c>
      <c r="X20" s="88">
        <v>0</v>
      </c>
      <c r="Y20" s="59">
        <v>0</v>
      </c>
      <c r="Z20" s="57">
        <f t="shared" si="23"/>
        <v>0</v>
      </c>
      <c r="AA20" s="57">
        <f t="shared" si="1"/>
        <v>0</v>
      </c>
      <c r="AB20" s="57">
        <f t="shared" si="1"/>
        <v>0</v>
      </c>
      <c r="AD20" s="84" t="s">
        <v>34</v>
      </c>
      <c r="AE20" s="86">
        <v>3</v>
      </c>
      <c r="AF20" s="38">
        <v>3</v>
      </c>
      <c r="AG20" s="11">
        <f t="shared" si="2"/>
        <v>6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6">
        <f t="shared" si="24"/>
        <v>3</v>
      </c>
      <c r="AO20" s="6">
        <f t="shared" si="25"/>
        <v>3</v>
      </c>
      <c r="AP20" s="6">
        <f t="shared" si="26"/>
        <v>6</v>
      </c>
      <c r="AR20" s="84" t="s">
        <v>34</v>
      </c>
      <c r="AS20" s="95">
        <v>2</v>
      </c>
      <c r="AT20" s="95">
        <v>1</v>
      </c>
      <c r="AU20" s="56">
        <f t="shared" si="4"/>
        <v>3</v>
      </c>
      <c r="AV20" s="95">
        <v>0</v>
      </c>
      <c r="AW20" s="95">
        <v>0</v>
      </c>
      <c r="AX20" s="29">
        <v>0</v>
      </c>
      <c r="AY20" s="82">
        <v>0</v>
      </c>
      <c r="AZ20" s="83">
        <v>0</v>
      </c>
      <c r="BA20" s="56">
        <v>0</v>
      </c>
      <c r="BB20" s="57">
        <f t="shared" si="27"/>
        <v>2</v>
      </c>
      <c r="BC20" s="57">
        <f t="shared" si="28"/>
        <v>1</v>
      </c>
      <c r="BD20" s="57">
        <f t="shared" si="29"/>
        <v>3</v>
      </c>
      <c r="BF20" s="84" t="s">
        <v>34</v>
      </c>
      <c r="BG20" s="95">
        <v>0</v>
      </c>
      <c r="BH20" s="95">
        <v>0</v>
      </c>
      <c r="BI20" s="27">
        <f t="shared" si="6"/>
        <v>0</v>
      </c>
      <c r="BJ20" s="95">
        <v>0</v>
      </c>
      <c r="BK20" s="95">
        <v>0</v>
      </c>
      <c r="BL20" s="27">
        <v>0</v>
      </c>
      <c r="BM20" s="82">
        <v>0</v>
      </c>
      <c r="BN20" s="82">
        <v>0</v>
      </c>
      <c r="BO20" s="27">
        <v>0</v>
      </c>
      <c r="BP20" s="57">
        <f t="shared" si="30"/>
        <v>0</v>
      </c>
      <c r="BQ20" s="57">
        <f t="shared" si="7"/>
        <v>0</v>
      </c>
      <c r="BR20" s="57">
        <f t="shared" si="7"/>
        <v>0</v>
      </c>
      <c r="BT20" s="84" t="s">
        <v>34</v>
      </c>
      <c r="BU20" s="95">
        <v>0</v>
      </c>
      <c r="BV20" s="95">
        <v>0</v>
      </c>
      <c r="BW20" s="4">
        <f t="shared" si="31"/>
        <v>0</v>
      </c>
      <c r="BX20" s="95">
        <v>0</v>
      </c>
      <c r="BY20" s="95">
        <v>0</v>
      </c>
      <c r="BZ20" s="29">
        <f t="shared" si="32"/>
        <v>0</v>
      </c>
      <c r="CA20" s="82">
        <v>0</v>
      </c>
      <c r="CB20" s="83">
        <v>0</v>
      </c>
      <c r="CC20" s="56">
        <v>0</v>
      </c>
      <c r="CD20" s="57">
        <f t="shared" si="33"/>
        <v>0</v>
      </c>
      <c r="CE20" s="57">
        <f t="shared" si="34"/>
        <v>0</v>
      </c>
      <c r="CF20" s="57">
        <f t="shared" si="35"/>
        <v>0</v>
      </c>
      <c r="CH20" s="84" t="s">
        <v>34</v>
      </c>
      <c r="CI20" s="85">
        <v>0</v>
      </c>
      <c r="CJ20" s="95">
        <v>0</v>
      </c>
      <c r="CK20" s="4">
        <f t="shared" si="36"/>
        <v>0</v>
      </c>
      <c r="CL20" s="86">
        <v>0</v>
      </c>
      <c r="CM20" s="95">
        <v>0</v>
      </c>
      <c r="CN20" s="29">
        <f t="shared" si="37"/>
        <v>0</v>
      </c>
      <c r="CO20" s="82">
        <v>0</v>
      </c>
      <c r="CP20" s="88">
        <v>0</v>
      </c>
      <c r="CQ20" s="59">
        <v>0</v>
      </c>
      <c r="CR20" s="57">
        <f t="shared" si="38"/>
        <v>0</v>
      </c>
      <c r="CS20" s="57">
        <f t="shared" si="39"/>
        <v>0</v>
      </c>
      <c r="CT20" s="57">
        <f t="shared" si="40"/>
        <v>0</v>
      </c>
      <c r="CV20" s="84" t="s">
        <v>34</v>
      </c>
      <c r="CW20" s="85">
        <v>0</v>
      </c>
      <c r="CX20" s="38">
        <v>0</v>
      </c>
      <c r="CY20" s="4">
        <f t="shared" si="41"/>
        <v>0</v>
      </c>
      <c r="CZ20" s="82">
        <v>0</v>
      </c>
      <c r="DA20" s="88">
        <v>0</v>
      </c>
      <c r="DB20" s="29">
        <v>0</v>
      </c>
      <c r="DC20" s="82">
        <v>0</v>
      </c>
      <c r="DD20" s="88">
        <v>0</v>
      </c>
      <c r="DE20" s="59"/>
      <c r="DF20" s="57">
        <f t="shared" si="42"/>
        <v>0</v>
      </c>
      <c r="DG20" s="57">
        <f t="shared" si="43"/>
        <v>0</v>
      </c>
      <c r="DH20" s="57">
        <f t="shared" si="44"/>
        <v>0</v>
      </c>
      <c r="DJ20" s="84" t="s">
        <v>34</v>
      </c>
      <c r="DK20" s="85">
        <v>0</v>
      </c>
      <c r="DL20" s="38">
        <v>0</v>
      </c>
      <c r="DM20" s="4">
        <f t="shared" si="45"/>
        <v>0</v>
      </c>
      <c r="DN20" s="86">
        <v>0</v>
      </c>
      <c r="DO20" s="38">
        <v>0</v>
      </c>
      <c r="DP20" s="29">
        <v>0</v>
      </c>
      <c r="DQ20" s="82">
        <v>0</v>
      </c>
      <c r="DR20" s="88">
        <v>0</v>
      </c>
      <c r="DS20" s="59">
        <v>0</v>
      </c>
      <c r="DT20" s="57">
        <f t="shared" si="46"/>
        <v>0</v>
      </c>
      <c r="DU20" s="57">
        <f t="shared" si="47"/>
        <v>0</v>
      </c>
      <c r="DV20" s="57">
        <f t="shared" si="48"/>
        <v>0</v>
      </c>
      <c r="DX20" s="84" t="s">
        <v>34</v>
      </c>
      <c r="DY20" s="85">
        <v>0</v>
      </c>
      <c r="DZ20" s="38">
        <v>0</v>
      </c>
      <c r="EA20" s="4">
        <f t="shared" si="49"/>
        <v>0</v>
      </c>
      <c r="EB20" s="95">
        <v>0</v>
      </c>
      <c r="EC20" s="95">
        <v>0</v>
      </c>
      <c r="ED20" s="29">
        <v>0</v>
      </c>
      <c r="EE20" s="82">
        <v>0</v>
      </c>
      <c r="EF20" s="88">
        <v>0</v>
      </c>
      <c r="EG20" s="59">
        <v>0</v>
      </c>
      <c r="EH20" s="57">
        <f t="shared" si="50"/>
        <v>0</v>
      </c>
      <c r="EI20" s="57">
        <f t="shared" si="51"/>
        <v>0</v>
      </c>
      <c r="EJ20" s="57">
        <f t="shared" si="52"/>
        <v>0</v>
      </c>
    </row>
    <row r="21" spans="2:140" ht="21.75" thickBot="1" x14ac:dyDescent="0.25">
      <c r="B21" s="30" t="s">
        <v>35</v>
      </c>
      <c r="C21" s="34">
        <f t="shared" si="13"/>
        <v>7</v>
      </c>
      <c r="D21" s="34">
        <f t="shared" si="14"/>
        <v>7</v>
      </c>
      <c r="E21" s="79">
        <f t="shared" si="15"/>
        <v>14</v>
      </c>
      <c r="F21" s="34">
        <f t="shared" si="16"/>
        <v>0</v>
      </c>
      <c r="G21" s="34">
        <f t="shared" si="17"/>
        <v>0</v>
      </c>
      <c r="H21" s="79">
        <f t="shared" si="18"/>
        <v>0</v>
      </c>
      <c r="I21" s="34">
        <v>0</v>
      </c>
      <c r="J21" s="34">
        <v>0</v>
      </c>
      <c r="K21" s="79">
        <v>0</v>
      </c>
      <c r="L21" s="79">
        <f t="shared" si="19"/>
        <v>7</v>
      </c>
      <c r="M21" s="79">
        <f t="shared" si="20"/>
        <v>7</v>
      </c>
      <c r="N21" s="79">
        <f t="shared" si="21"/>
        <v>14</v>
      </c>
      <c r="P21" s="58" t="s">
        <v>35</v>
      </c>
      <c r="Q21" s="85">
        <v>0</v>
      </c>
      <c r="R21" s="38">
        <v>0</v>
      </c>
      <c r="S21" s="54">
        <f t="shared" si="22"/>
        <v>0</v>
      </c>
      <c r="T21" s="86">
        <v>0</v>
      </c>
      <c r="U21" s="38">
        <v>0</v>
      </c>
      <c r="V21" s="55">
        <v>0</v>
      </c>
      <c r="W21" s="82">
        <v>0</v>
      </c>
      <c r="X21" s="88">
        <v>0</v>
      </c>
      <c r="Y21" s="59">
        <v>0</v>
      </c>
      <c r="Z21" s="57">
        <f t="shared" si="23"/>
        <v>0</v>
      </c>
      <c r="AA21" s="57">
        <f t="shared" si="1"/>
        <v>0</v>
      </c>
      <c r="AB21" s="57">
        <f t="shared" si="1"/>
        <v>0</v>
      </c>
      <c r="AD21" s="84" t="s">
        <v>35</v>
      </c>
      <c r="AE21" s="86">
        <v>5</v>
      </c>
      <c r="AF21" s="38">
        <v>3</v>
      </c>
      <c r="AG21" s="11">
        <f t="shared" si="2"/>
        <v>8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6">
        <f t="shared" si="24"/>
        <v>5</v>
      </c>
      <c r="AO21" s="6">
        <f t="shared" si="25"/>
        <v>3</v>
      </c>
      <c r="AP21" s="6">
        <f t="shared" si="26"/>
        <v>8</v>
      </c>
      <c r="AR21" s="84" t="s">
        <v>35</v>
      </c>
      <c r="AS21" s="95">
        <v>2</v>
      </c>
      <c r="AT21" s="95">
        <v>4</v>
      </c>
      <c r="AU21" s="56">
        <f t="shared" si="4"/>
        <v>6</v>
      </c>
      <c r="AV21" s="95">
        <v>0</v>
      </c>
      <c r="AW21" s="95">
        <v>0</v>
      </c>
      <c r="AX21" s="29">
        <v>0</v>
      </c>
      <c r="AY21" s="82">
        <v>0</v>
      </c>
      <c r="AZ21" s="83">
        <v>0</v>
      </c>
      <c r="BA21" s="56">
        <v>0</v>
      </c>
      <c r="BB21" s="57">
        <f t="shared" si="27"/>
        <v>2</v>
      </c>
      <c r="BC21" s="57">
        <f t="shared" si="28"/>
        <v>4</v>
      </c>
      <c r="BD21" s="57">
        <f t="shared" si="29"/>
        <v>6</v>
      </c>
      <c r="BF21" s="84" t="s">
        <v>35</v>
      </c>
      <c r="BG21" s="95">
        <v>0</v>
      </c>
      <c r="BH21" s="95">
        <v>0</v>
      </c>
      <c r="BI21" s="27">
        <f t="shared" si="6"/>
        <v>0</v>
      </c>
      <c r="BJ21" s="95">
        <v>0</v>
      </c>
      <c r="BK21" s="95">
        <v>0</v>
      </c>
      <c r="BL21" s="27">
        <v>0</v>
      </c>
      <c r="BM21" s="82">
        <v>0</v>
      </c>
      <c r="BN21" s="82">
        <v>0</v>
      </c>
      <c r="BO21" s="27">
        <v>0</v>
      </c>
      <c r="BP21" s="57">
        <f t="shared" si="30"/>
        <v>0</v>
      </c>
      <c r="BQ21" s="57">
        <f t="shared" si="7"/>
        <v>0</v>
      </c>
      <c r="BR21" s="57">
        <f t="shared" si="7"/>
        <v>0</v>
      </c>
      <c r="BT21" s="84" t="s">
        <v>35</v>
      </c>
      <c r="BU21" s="95">
        <v>0</v>
      </c>
      <c r="BV21" s="95">
        <v>0</v>
      </c>
      <c r="BW21" s="4">
        <f t="shared" si="31"/>
        <v>0</v>
      </c>
      <c r="BX21" s="95">
        <v>0</v>
      </c>
      <c r="BY21" s="95">
        <v>0</v>
      </c>
      <c r="BZ21" s="29">
        <f t="shared" si="32"/>
        <v>0</v>
      </c>
      <c r="CA21" s="82">
        <v>0</v>
      </c>
      <c r="CB21" s="83">
        <v>0</v>
      </c>
      <c r="CC21" s="56">
        <v>0</v>
      </c>
      <c r="CD21" s="57">
        <f t="shared" si="33"/>
        <v>0</v>
      </c>
      <c r="CE21" s="57">
        <f t="shared" si="34"/>
        <v>0</v>
      </c>
      <c r="CF21" s="57">
        <f t="shared" si="35"/>
        <v>0</v>
      </c>
      <c r="CH21" s="84" t="s">
        <v>35</v>
      </c>
      <c r="CI21" s="95">
        <v>0</v>
      </c>
      <c r="CJ21" s="38">
        <v>0</v>
      </c>
      <c r="CK21" s="4">
        <f t="shared" si="36"/>
        <v>0</v>
      </c>
      <c r="CL21" s="95">
        <v>0</v>
      </c>
      <c r="CM21" s="38">
        <v>0</v>
      </c>
      <c r="CN21" s="29">
        <f t="shared" si="37"/>
        <v>0</v>
      </c>
      <c r="CO21" s="82">
        <v>0</v>
      </c>
      <c r="CP21" s="88">
        <v>0</v>
      </c>
      <c r="CQ21" s="59">
        <v>0</v>
      </c>
      <c r="CR21" s="57">
        <f t="shared" si="38"/>
        <v>0</v>
      </c>
      <c r="CS21" s="57">
        <f t="shared" si="39"/>
        <v>0</v>
      </c>
      <c r="CT21" s="57">
        <f t="shared" si="40"/>
        <v>0</v>
      </c>
      <c r="CV21" s="84" t="s">
        <v>35</v>
      </c>
      <c r="CW21" s="85">
        <v>0</v>
      </c>
      <c r="CX21" s="38">
        <v>0</v>
      </c>
      <c r="CY21" s="4">
        <f t="shared" si="41"/>
        <v>0</v>
      </c>
      <c r="CZ21" s="82">
        <v>0</v>
      </c>
      <c r="DA21" s="88">
        <v>0</v>
      </c>
      <c r="DB21" s="29">
        <v>0</v>
      </c>
      <c r="DC21" s="82">
        <v>0</v>
      </c>
      <c r="DD21" s="88">
        <v>0</v>
      </c>
      <c r="DE21" s="59"/>
      <c r="DF21" s="57">
        <f t="shared" si="42"/>
        <v>0</v>
      </c>
      <c r="DG21" s="57">
        <f t="shared" si="43"/>
        <v>0</v>
      </c>
      <c r="DH21" s="57">
        <f t="shared" si="44"/>
        <v>0</v>
      </c>
      <c r="DJ21" s="84" t="s">
        <v>35</v>
      </c>
      <c r="DK21" s="85">
        <v>0</v>
      </c>
      <c r="DL21" s="38">
        <v>0</v>
      </c>
      <c r="DM21" s="4">
        <f t="shared" si="45"/>
        <v>0</v>
      </c>
      <c r="DN21" s="86">
        <v>0</v>
      </c>
      <c r="DO21" s="38">
        <v>0</v>
      </c>
      <c r="DP21" s="29">
        <v>0</v>
      </c>
      <c r="DQ21" s="82">
        <v>0</v>
      </c>
      <c r="DR21" s="88">
        <v>0</v>
      </c>
      <c r="DS21" s="59">
        <v>0</v>
      </c>
      <c r="DT21" s="57">
        <f t="shared" si="46"/>
        <v>0</v>
      </c>
      <c r="DU21" s="57">
        <f t="shared" si="47"/>
        <v>0</v>
      </c>
      <c r="DV21" s="57">
        <f t="shared" si="48"/>
        <v>0</v>
      </c>
      <c r="DX21" s="84" t="s">
        <v>35</v>
      </c>
      <c r="DY21" s="85">
        <v>0</v>
      </c>
      <c r="DZ21" s="38">
        <v>0</v>
      </c>
      <c r="EA21" s="4">
        <f t="shared" si="49"/>
        <v>0</v>
      </c>
      <c r="EB21" s="95">
        <v>0</v>
      </c>
      <c r="EC21" s="95">
        <v>0</v>
      </c>
      <c r="ED21" s="29">
        <v>0</v>
      </c>
      <c r="EE21" s="82">
        <v>0</v>
      </c>
      <c r="EF21" s="88">
        <v>0</v>
      </c>
      <c r="EG21" s="59">
        <v>0</v>
      </c>
      <c r="EH21" s="57">
        <f t="shared" si="50"/>
        <v>0</v>
      </c>
      <c r="EI21" s="57">
        <f t="shared" si="51"/>
        <v>0</v>
      </c>
      <c r="EJ21" s="57">
        <f t="shared" si="52"/>
        <v>0</v>
      </c>
    </row>
    <row r="22" spans="2:140" ht="21.75" thickBot="1" x14ac:dyDescent="0.25">
      <c r="B22" s="30" t="s">
        <v>36</v>
      </c>
      <c r="C22" s="34">
        <f t="shared" si="13"/>
        <v>6</v>
      </c>
      <c r="D22" s="34">
        <f t="shared" si="14"/>
        <v>8</v>
      </c>
      <c r="E22" s="79">
        <f t="shared" si="15"/>
        <v>14</v>
      </c>
      <c r="F22" s="34">
        <f t="shared" si="16"/>
        <v>0</v>
      </c>
      <c r="G22" s="34">
        <f t="shared" si="17"/>
        <v>0</v>
      </c>
      <c r="H22" s="79">
        <f t="shared" si="18"/>
        <v>0</v>
      </c>
      <c r="I22" s="34">
        <v>0</v>
      </c>
      <c r="J22" s="34">
        <v>0</v>
      </c>
      <c r="K22" s="79">
        <v>0</v>
      </c>
      <c r="L22" s="79">
        <f t="shared" si="19"/>
        <v>6</v>
      </c>
      <c r="M22" s="79">
        <f t="shared" si="20"/>
        <v>8</v>
      </c>
      <c r="N22" s="79">
        <f t="shared" si="21"/>
        <v>14</v>
      </c>
      <c r="P22" s="58" t="s">
        <v>36</v>
      </c>
      <c r="Q22" s="85">
        <v>0</v>
      </c>
      <c r="R22" s="38">
        <v>0</v>
      </c>
      <c r="S22" s="54">
        <f t="shared" si="22"/>
        <v>0</v>
      </c>
      <c r="T22" s="86">
        <v>0</v>
      </c>
      <c r="U22" s="38">
        <v>0</v>
      </c>
      <c r="V22" s="55">
        <v>0</v>
      </c>
      <c r="W22" s="82">
        <v>0</v>
      </c>
      <c r="X22" s="88">
        <v>0</v>
      </c>
      <c r="Y22" s="59">
        <v>0</v>
      </c>
      <c r="Z22" s="57">
        <f t="shared" si="23"/>
        <v>0</v>
      </c>
      <c r="AA22" s="57">
        <f t="shared" si="1"/>
        <v>0</v>
      </c>
      <c r="AB22" s="57">
        <f t="shared" si="1"/>
        <v>0</v>
      </c>
      <c r="AD22" s="84" t="s">
        <v>36</v>
      </c>
      <c r="AE22" s="86">
        <v>3</v>
      </c>
      <c r="AF22" s="38">
        <v>5</v>
      </c>
      <c r="AG22" s="11">
        <f t="shared" si="2"/>
        <v>8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6">
        <f t="shared" si="24"/>
        <v>3</v>
      </c>
      <c r="AO22" s="6">
        <f t="shared" si="25"/>
        <v>5</v>
      </c>
      <c r="AP22" s="6">
        <f t="shared" si="26"/>
        <v>8</v>
      </c>
      <c r="AR22" s="84" t="s">
        <v>36</v>
      </c>
      <c r="AS22" s="95">
        <v>2</v>
      </c>
      <c r="AT22" s="95">
        <v>3</v>
      </c>
      <c r="AU22" s="56">
        <f t="shared" si="4"/>
        <v>5</v>
      </c>
      <c r="AV22" s="95">
        <v>0</v>
      </c>
      <c r="AW22" s="95">
        <v>0</v>
      </c>
      <c r="AX22" s="29">
        <v>0</v>
      </c>
      <c r="AY22" s="82">
        <v>0</v>
      </c>
      <c r="AZ22" s="83">
        <v>0</v>
      </c>
      <c r="BA22" s="56">
        <v>0</v>
      </c>
      <c r="BB22" s="57">
        <f t="shared" si="27"/>
        <v>2</v>
      </c>
      <c r="BC22" s="57">
        <f t="shared" si="28"/>
        <v>3</v>
      </c>
      <c r="BD22" s="57">
        <f t="shared" si="29"/>
        <v>5</v>
      </c>
      <c r="BF22" s="84" t="s">
        <v>36</v>
      </c>
      <c r="BG22" s="95">
        <v>1</v>
      </c>
      <c r="BH22" s="95">
        <v>0</v>
      </c>
      <c r="BI22" s="27">
        <f t="shared" si="6"/>
        <v>1</v>
      </c>
      <c r="BJ22" s="95">
        <v>0</v>
      </c>
      <c r="BK22" s="95">
        <v>0</v>
      </c>
      <c r="BL22" s="27">
        <v>0</v>
      </c>
      <c r="BM22" s="82">
        <v>0</v>
      </c>
      <c r="BN22" s="82">
        <v>0</v>
      </c>
      <c r="BO22" s="27">
        <v>0</v>
      </c>
      <c r="BP22" s="57">
        <f t="shared" si="30"/>
        <v>1</v>
      </c>
      <c r="BQ22" s="57">
        <f t="shared" si="7"/>
        <v>0</v>
      </c>
      <c r="BR22" s="57">
        <f t="shared" si="7"/>
        <v>1</v>
      </c>
      <c r="BT22" s="84" t="s">
        <v>36</v>
      </c>
      <c r="BU22" s="95">
        <v>0</v>
      </c>
      <c r="BV22" s="95">
        <v>0</v>
      </c>
      <c r="BW22" s="4">
        <f t="shared" si="31"/>
        <v>0</v>
      </c>
      <c r="BX22" s="95">
        <v>0</v>
      </c>
      <c r="BY22" s="95">
        <v>0</v>
      </c>
      <c r="BZ22" s="29">
        <f t="shared" si="32"/>
        <v>0</v>
      </c>
      <c r="CA22" s="82">
        <v>0</v>
      </c>
      <c r="CB22" s="83">
        <v>0</v>
      </c>
      <c r="CC22" s="56">
        <v>0</v>
      </c>
      <c r="CD22" s="57">
        <f t="shared" si="33"/>
        <v>0</v>
      </c>
      <c r="CE22" s="57">
        <f t="shared" si="34"/>
        <v>0</v>
      </c>
      <c r="CF22" s="57">
        <f t="shared" si="35"/>
        <v>0</v>
      </c>
      <c r="CH22" s="84" t="s">
        <v>36</v>
      </c>
      <c r="CI22" s="85">
        <v>0</v>
      </c>
      <c r="CJ22" s="38">
        <v>0</v>
      </c>
      <c r="CK22" s="4">
        <f t="shared" si="36"/>
        <v>0</v>
      </c>
      <c r="CL22" s="86">
        <v>0</v>
      </c>
      <c r="CM22" s="38">
        <v>0</v>
      </c>
      <c r="CN22" s="29">
        <f t="shared" si="37"/>
        <v>0</v>
      </c>
      <c r="CO22" s="82">
        <v>0</v>
      </c>
      <c r="CP22" s="88">
        <v>0</v>
      </c>
      <c r="CQ22" s="59">
        <v>0</v>
      </c>
      <c r="CR22" s="57">
        <f t="shared" si="38"/>
        <v>0</v>
      </c>
      <c r="CS22" s="57">
        <f t="shared" si="39"/>
        <v>0</v>
      </c>
      <c r="CT22" s="57">
        <f t="shared" si="40"/>
        <v>0</v>
      </c>
      <c r="CV22" s="84" t="s">
        <v>36</v>
      </c>
      <c r="CW22" s="85">
        <v>0</v>
      </c>
      <c r="CX22" s="38">
        <v>0</v>
      </c>
      <c r="CY22" s="4">
        <f t="shared" si="41"/>
        <v>0</v>
      </c>
      <c r="CZ22" s="82">
        <v>0</v>
      </c>
      <c r="DA22" s="88">
        <v>0</v>
      </c>
      <c r="DB22" s="29">
        <v>0</v>
      </c>
      <c r="DC22" s="82">
        <v>0</v>
      </c>
      <c r="DD22" s="88">
        <v>0</v>
      </c>
      <c r="DE22" s="59"/>
      <c r="DF22" s="57">
        <f t="shared" si="42"/>
        <v>0</v>
      </c>
      <c r="DG22" s="57">
        <f t="shared" si="43"/>
        <v>0</v>
      </c>
      <c r="DH22" s="57">
        <f t="shared" si="44"/>
        <v>0</v>
      </c>
      <c r="DJ22" s="84" t="s">
        <v>36</v>
      </c>
      <c r="DK22" s="85">
        <v>0</v>
      </c>
      <c r="DL22" s="38">
        <v>0</v>
      </c>
      <c r="DM22" s="4">
        <f t="shared" si="45"/>
        <v>0</v>
      </c>
      <c r="DN22" s="86">
        <v>0</v>
      </c>
      <c r="DO22" s="38">
        <v>0</v>
      </c>
      <c r="DP22" s="29">
        <v>0</v>
      </c>
      <c r="DQ22" s="82">
        <v>0</v>
      </c>
      <c r="DR22" s="88">
        <v>0</v>
      </c>
      <c r="DS22" s="59">
        <v>0</v>
      </c>
      <c r="DT22" s="57">
        <f t="shared" si="46"/>
        <v>0</v>
      </c>
      <c r="DU22" s="57">
        <f t="shared" si="47"/>
        <v>0</v>
      </c>
      <c r="DV22" s="57">
        <f t="shared" si="48"/>
        <v>0</v>
      </c>
      <c r="DX22" s="84" t="s">
        <v>36</v>
      </c>
      <c r="DY22" s="85">
        <v>0</v>
      </c>
      <c r="DZ22" s="38">
        <v>0</v>
      </c>
      <c r="EA22" s="4">
        <f t="shared" si="49"/>
        <v>0</v>
      </c>
      <c r="EB22" s="95">
        <v>0</v>
      </c>
      <c r="EC22" s="95">
        <v>0</v>
      </c>
      <c r="ED22" s="29">
        <v>0</v>
      </c>
      <c r="EE22" s="82">
        <v>0</v>
      </c>
      <c r="EF22" s="88">
        <v>0</v>
      </c>
      <c r="EG22" s="59">
        <v>0</v>
      </c>
      <c r="EH22" s="57">
        <f t="shared" si="50"/>
        <v>0</v>
      </c>
      <c r="EI22" s="57">
        <f t="shared" si="51"/>
        <v>0</v>
      </c>
      <c r="EJ22" s="57">
        <f t="shared" si="52"/>
        <v>0</v>
      </c>
    </row>
    <row r="23" spans="2:140" ht="21.75" thickBot="1" x14ac:dyDescent="0.25">
      <c r="B23" s="30" t="s">
        <v>37</v>
      </c>
      <c r="C23" s="34">
        <f t="shared" si="13"/>
        <v>9</v>
      </c>
      <c r="D23" s="34">
        <f t="shared" si="14"/>
        <v>4</v>
      </c>
      <c r="E23" s="79">
        <f t="shared" si="15"/>
        <v>13</v>
      </c>
      <c r="F23" s="34">
        <f t="shared" si="16"/>
        <v>0</v>
      </c>
      <c r="G23" s="34">
        <f t="shared" si="17"/>
        <v>0</v>
      </c>
      <c r="H23" s="79">
        <f t="shared" si="18"/>
        <v>0</v>
      </c>
      <c r="I23" s="34">
        <v>0</v>
      </c>
      <c r="J23" s="34">
        <v>0</v>
      </c>
      <c r="K23" s="79">
        <v>0</v>
      </c>
      <c r="L23" s="79">
        <f t="shared" si="19"/>
        <v>9</v>
      </c>
      <c r="M23" s="79">
        <f t="shared" si="20"/>
        <v>4</v>
      </c>
      <c r="N23" s="79">
        <f t="shared" si="21"/>
        <v>13</v>
      </c>
      <c r="P23" s="58" t="s">
        <v>37</v>
      </c>
      <c r="Q23" s="85">
        <v>0</v>
      </c>
      <c r="R23" s="38">
        <v>0</v>
      </c>
      <c r="S23" s="54">
        <f t="shared" si="22"/>
        <v>0</v>
      </c>
      <c r="T23" s="86">
        <v>0</v>
      </c>
      <c r="U23" s="38">
        <v>0</v>
      </c>
      <c r="V23" s="55">
        <v>0</v>
      </c>
      <c r="W23" s="82">
        <v>0</v>
      </c>
      <c r="X23" s="88">
        <v>0</v>
      </c>
      <c r="Y23" s="59">
        <v>0</v>
      </c>
      <c r="Z23" s="57">
        <f t="shared" si="23"/>
        <v>0</v>
      </c>
      <c r="AA23" s="57">
        <f t="shared" ref="AA23:AA29" si="53">R23+U23+X23</f>
        <v>0</v>
      </c>
      <c r="AB23" s="57">
        <f t="shared" ref="AB23:AB29" si="54">S23+V23+Y23</f>
        <v>0</v>
      </c>
      <c r="AD23" s="84" t="s">
        <v>37</v>
      </c>
      <c r="AE23" s="86">
        <v>7</v>
      </c>
      <c r="AF23" s="38">
        <v>4</v>
      </c>
      <c r="AG23" s="11">
        <f t="shared" si="2"/>
        <v>11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6">
        <f t="shared" si="24"/>
        <v>7</v>
      </c>
      <c r="AO23" s="6">
        <f t="shared" si="25"/>
        <v>4</v>
      </c>
      <c r="AP23" s="6">
        <f t="shared" si="26"/>
        <v>11</v>
      </c>
      <c r="AR23" s="84" t="s">
        <v>37</v>
      </c>
      <c r="AS23" s="95">
        <v>2</v>
      </c>
      <c r="AT23" s="95">
        <v>0</v>
      </c>
      <c r="AU23" s="56">
        <f t="shared" si="4"/>
        <v>2</v>
      </c>
      <c r="AV23" s="95">
        <v>0</v>
      </c>
      <c r="AW23" s="95">
        <v>0</v>
      </c>
      <c r="AX23" s="29">
        <v>0</v>
      </c>
      <c r="AY23" s="82">
        <v>0</v>
      </c>
      <c r="AZ23" s="83">
        <v>0</v>
      </c>
      <c r="BA23" s="56">
        <v>0</v>
      </c>
      <c r="BB23" s="57">
        <f t="shared" si="27"/>
        <v>2</v>
      </c>
      <c r="BC23" s="57">
        <f t="shared" si="28"/>
        <v>0</v>
      </c>
      <c r="BD23" s="57">
        <f t="shared" si="29"/>
        <v>2</v>
      </c>
      <c r="BF23" s="84" t="s">
        <v>37</v>
      </c>
      <c r="BG23" s="95">
        <v>0</v>
      </c>
      <c r="BH23" s="95">
        <v>0</v>
      </c>
      <c r="BI23" s="27">
        <f t="shared" si="6"/>
        <v>0</v>
      </c>
      <c r="BJ23" s="95">
        <v>0</v>
      </c>
      <c r="BK23" s="95">
        <v>0</v>
      </c>
      <c r="BL23" s="27">
        <v>0</v>
      </c>
      <c r="BM23" s="82">
        <v>0</v>
      </c>
      <c r="BN23" s="82">
        <v>0</v>
      </c>
      <c r="BO23" s="27">
        <v>0</v>
      </c>
      <c r="BP23" s="57">
        <f t="shared" si="30"/>
        <v>0</v>
      </c>
      <c r="BQ23" s="57">
        <f t="shared" ref="BQ23:BQ29" si="55">BN23+BK23+BH23</f>
        <v>0</v>
      </c>
      <c r="BR23" s="57">
        <f t="shared" ref="BR23:BR29" si="56">BO23+BL23+BI23</f>
        <v>0</v>
      </c>
      <c r="BT23" s="84" t="s">
        <v>37</v>
      </c>
      <c r="BU23" s="95">
        <v>0</v>
      </c>
      <c r="BV23" s="95">
        <v>0</v>
      </c>
      <c r="BW23" s="4">
        <f t="shared" si="31"/>
        <v>0</v>
      </c>
      <c r="BX23" s="95">
        <v>0</v>
      </c>
      <c r="BY23" s="95">
        <v>0</v>
      </c>
      <c r="BZ23" s="29">
        <f t="shared" si="32"/>
        <v>0</v>
      </c>
      <c r="CA23" s="82">
        <v>0</v>
      </c>
      <c r="CB23" s="83">
        <v>0</v>
      </c>
      <c r="CC23" s="56">
        <v>0</v>
      </c>
      <c r="CD23" s="57">
        <f t="shared" si="33"/>
        <v>0</v>
      </c>
      <c r="CE23" s="57">
        <f t="shared" si="34"/>
        <v>0</v>
      </c>
      <c r="CF23" s="57">
        <f t="shared" si="35"/>
        <v>0</v>
      </c>
      <c r="CH23" s="84" t="s">
        <v>37</v>
      </c>
      <c r="CI23" s="85">
        <v>0</v>
      </c>
      <c r="CJ23" s="38">
        <v>0</v>
      </c>
      <c r="CK23" s="4">
        <f t="shared" si="36"/>
        <v>0</v>
      </c>
      <c r="CL23" s="86">
        <v>0</v>
      </c>
      <c r="CM23" s="38">
        <v>0</v>
      </c>
      <c r="CN23" s="29">
        <f t="shared" si="37"/>
        <v>0</v>
      </c>
      <c r="CO23" s="82">
        <v>0</v>
      </c>
      <c r="CP23" s="88">
        <v>0</v>
      </c>
      <c r="CQ23" s="59">
        <v>0</v>
      </c>
      <c r="CR23" s="57">
        <f t="shared" si="38"/>
        <v>0</v>
      </c>
      <c r="CS23" s="57">
        <f t="shared" si="39"/>
        <v>0</v>
      </c>
      <c r="CT23" s="57">
        <f t="shared" si="40"/>
        <v>0</v>
      </c>
      <c r="CV23" s="84" t="s">
        <v>37</v>
      </c>
      <c r="CW23" s="85">
        <v>0</v>
      </c>
      <c r="CX23" s="38">
        <v>0</v>
      </c>
      <c r="CY23" s="4">
        <f t="shared" si="41"/>
        <v>0</v>
      </c>
      <c r="CZ23" s="82">
        <v>0</v>
      </c>
      <c r="DA23" s="88">
        <v>0</v>
      </c>
      <c r="DB23" s="29">
        <v>0</v>
      </c>
      <c r="DC23" s="82">
        <v>0</v>
      </c>
      <c r="DD23" s="88">
        <v>0</v>
      </c>
      <c r="DE23" s="59"/>
      <c r="DF23" s="57">
        <f t="shared" si="42"/>
        <v>0</v>
      </c>
      <c r="DG23" s="57">
        <f t="shared" si="43"/>
        <v>0</v>
      </c>
      <c r="DH23" s="57">
        <f t="shared" si="44"/>
        <v>0</v>
      </c>
      <c r="DJ23" s="84" t="s">
        <v>37</v>
      </c>
      <c r="DK23" s="85">
        <v>0</v>
      </c>
      <c r="DL23" s="38">
        <v>0</v>
      </c>
      <c r="DM23" s="4">
        <f t="shared" si="45"/>
        <v>0</v>
      </c>
      <c r="DN23" s="86">
        <v>0</v>
      </c>
      <c r="DO23" s="38">
        <v>0</v>
      </c>
      <c r="DP23" s="29">
        <v>0</v>
      </c>
      <c r="DQ23" s="82">
        <v>0</v>
      </c>
      <c r="DR23" s="88">
        <v>0</v>
      </c>
      <c r="DS23" s="59">
        <v>0</v>
      </c>
      <c r="DT23" s="57">
        <f t="shared" si="46"/>
        <v>0</v>
      </c>
      <c r="DU23" s="57">
        <f t="shared" si="47"/>
        <v>0</v>
      </c>
      <c r="DV23" s="57">
        <f t="shared" si="48"/>
        <v>0</v>
      </c>
      <c r="DX23" s="84" t="s">
        <v>37</v>
      </c>
      <c r="DY23" s="85">
        <v>0</v>
      </c>
      <c r="DZ23" s="38">
        <v>0</v>
      </c>
      <c r="EA23" s="4">
        <f t="shared" si="49"/>
        <v>0</v>
      </c>
      <c r="EB23" s="95">
        <v>0</v>
      </c>
      <c r="EC23" s="95">
        <v>0</v>
      </c>
      <c r="ED23" s="29">
        <v>0</v>
      </c>
      <c r="EE23" s="82">
        <v>0</v>
      </c>
      <c r="EF23" s="88">
        <v>0</v>
      </c>
      <c r="EG23" s="59">
        <v>0</v>
      </c>
      <c r="EH23" s="57">
        <f t="shared" si="50"/>
        <v>0</v>
      </c>
      <c r="EI23" s="57">
        <f t="shared" si="51"/>
        <v>0</v>
      </c>
      <c r="EJ23" s="57">
        <f t="shared" si="52"/>
        <v>0</v>
      </c>
    </row>
    <row r="24" spans="2:140" ht="21.75" thickBot="1" x14ac:dyDescent="0.25">
      <c r="B24" s="30" t="s">
        <v>38</v>
      </c>
      <c r="C24" s="34">
        <f t="shared" si="13"/>
        <v>3</v>
      </c>
      <c r="D24" s="34">
        <f t="shared" si="14"/>
        <v>5</v>
      </c>
      <c r="E24" s="79">
        <f t="shared" si="15"/>
        <v>8</v>
      </c>
      <c r="F24" s="34">
        <f t="shared" si="16"/>
        <v>0</v>
      </c>
      <c r="G24" s="34">
        <f t="shared" si="17"/>
        <v>0</v>
      </c>
      <c r="H24" s="79">
        <f t="shared" si="18"/>
        <v>0</v>
      </c>
      <c r="I24" s="34">
        <v>0</v>
      </c>
      <c r="J24" s="34">
        <v>0</v>
      </c>
      <c r="K24" s="79">
        <v>0</v>
      </c>
      <c r="L24" s="79">
        <f t="shared" si="19"/>
        <v>3</v>
      </c>
      <c r="M24" s="79">
        <f t="shared" si="20"/>
        <v>5</v>
      </c>
      <c r="N24" s="79">
        <f t="shared" si="21"/>
        <v>8</v>
      </c>
      <c r="P24" s="58" t="s">
        <v>38</v>
      </c>
      <c r="Q24" s="85">
        <v>1</v>
      </c>
      <c r="R24" s="38">
        <v>0</v>
      </c>
      <c r="S24" s="54">
        <f t="shared" si="22"/>
        <v>1</v>
      </c>
      <c r="T24" s="86">
        <v>0</v>
      </c>
      <c r="U24" s="38">
        <v>0</v>
      </c>
      <c r="V24" s="55">
        <v>0</v>
      </c>
      <c r="W24" s="82">
        <v>0</v>
      </c>
      <c r="X24" s="88">
        <v>0</v>
      </c>
      <c r="Y24" s="59">
        <v>0</v>
      </c>
      <c r="Z24" s="57">
        <f t="shared" si="23"/>
        <v>1</v>
      </c>
      <c r="AA24" s="57">
        <f t="shared" si="53"/>
        <v>0</v>
      </c>
      <c r="AB24" s="57">
        <f t="shared" si="54"/>
        <v>1</v>
      </c>
      <c r="AD24" s="84" t="s">
        <v>38</v>
      </c>
      <c r="AE24" s="86">
        <v>1</v>
      </c>
      <c r="AF24" s="38">
        <v>2</v>
      </c>
      <c r="AG24" s="11">
        <f t="shared" si="2"/>
        <v>3</v>
      </c>
      <c r="AH24" s="80">
        <v>0</v>
      </c>
      <c r="AI24" s="80">
        <v>0</v>
      </c>
      <c r="AJ24" s="80">
        <v>0</v>
      </c>
      <c r="AK24" s="80">
        <v>0</v>
      </c>
      <c r="AL24" s="80">
        <v>0</v>
      </c>
      <c r="AM24" s="80">
        <v>0</v>
      </c>
      <c r="AN24" s="6">
        <f t="shared" si="24"/>
        <v>1</v>
      </c>
      <c r="AO24" s="6">
        <f t="shared" si="25"/>
        <v>2</v>
      </c>
      <c r="AP24" s="6">
        <f t="shared" si="26"/>
        <v>3</v>
      </c>
      <c r="AR24" s="84" t="s">
        <v>38</v>
      </c>
      <c r="AS24" s="95">
        <v>1</v>
      </c>
      <c r="AT24" s="95">
        <v>3</v>
      </c>
      <c r="AU24" s="56">
        <f t="shared" si="4"/>
        <v>4</v>
      </c>
      <c r="AV24" s="95">
        <v>0</v>
      </c>
      <c r="AW24" s="95">
        <v>0</v>
      </c>
      <c r="AX24" s="29">
        <v>0</v>
      </c>
      <c r="AY24" s="82">
        <v>0</v>
      </c>
      <c r="AZ24" s="83">
        <v>0</v>
      </c>
      <c r="BA24" s="56">
        <v>0</v>
      </c>
      <c r="BB24" s="57">
        <f t="shared" si="27"/>
        <v>1</v>
      </c>
      <c r="BC24" s="57">
        <f t="shared" si="28"/>
        <v>3</v>
      </c>
      <c r="BD24" s="57">
        <f t="shared" si="29"/>
        <v>4</v>
      </c>
      <c r="BF24" s="84" t="s">
        <v>38</v>
      </c>
      <c r="BG24" s="95">
        <v>0</v>
      </c>
      <c r="BH24" s="95">
        <v>0</v>
      </c>
      <c r="BI24" s="27">
        <f t="shared" si="6"/>
        <v>0</v>
      </c>
      <c r="BJ24" s="95">
        <v>0</v>
      </c>
      <c r="BK24" s="95">
        <v>0</v>
      </c>
      <c r="BL24" s="27">
        <v>0</v>
      </c>
      <c r="BM24" s="82">
        <v>0</v>
      </c>
      <c r="BN24" s="82">
        <v>0</v>
      </c>
      <c r="BO24" s="27">
        <v>0</v>
      </c>
      <c r="BP24" s="57">
        <f t="shared" si="30"/>
        <v>0</v>
      </c>
      <c r="BQ24" s="57">
        <f t="shared" si="55"/>
        <v>0</v>
      </c>
      <c r="BR24" s="57">
        <f t="shared" si="56"/>
        <v>0</v>
      </c>
      <c r="BT24" s="84" t="s">
        <v>38</v>
      </c>
      <c r="BU24" s="95">
        <v>0</v>
      </c>
      <c r="BV24" s="95">
        <v>0</v>
      </c>
      <c r="BW24" s="4">
        <f t="shared" si="31"/>
        <v>0</v>
      </c>
      <c r="BX24" s="95">
        <v>0</v>
      </c>
      <c r="BY24" s="95">
        <v>0</v>
      </c>
      <c r="BZ24" s="29">
        <f t="shared" si="32"/>
        <v>0</v>
      </c>
      <c r="CA24" s="82">
        <v>0</v>
      </c>
      <c r="CB24" s="83">
        <v>0</v>
      </c>
      <c r="CC24" s="56">
        <v>0</v>
      </c>
      <c r="CD24" s="57">
        <f t="shared" si="33"/>
        <v>0</v>
      </c>
      <c r="CE24" s="57">
        <f t="shared" si="34"/>
        <v>0</v>
      </c>
      <c r="CF24" s="57">
        <f t="shared" si="35"/>
        <v>0</v>
      </c>
      <c r="CH24" s="84" t="s">
        <v>38</v>
      </c>
      <c r="CI24" s="85">
        <v>0</v>
      </c>
      <c r="CJ24" s="38">
        <v>0</v>
      </c>
      <c r="CK24" s="4">
        <f t="shared" si="36"/>
        <v>0</v>
      </c>
      <c r="CL24" s="86">
        <v>0</v>
      </c>
      <c r="CM24" s="38">
        <v>0</v>
      </c>
      <c r="CN24" s="29">
        <f t="shared" si="37"/>
        <v>0</v>
      </c>
      <c r="CO24" s="82">
        <v>0</v>
      </c>
      <c r="CP24" s="88">
        <v>0</v>
      </c>
      <c r="CQ24" s="59">
        <v>0</v>
      </c>
      <c r="CR24" s="57">
        <f t="shared" si="38"/>
        <v>0</v>
      </c>
      <c r="CS24" s="57">
        <f t="shared" si="39"/>
        <v>0</v>
      </c>
      <c r="CT24" s="57">
        <f t="shared" si="40"/>
        <v>0</v>
      </c>
      <c r="CV24" s="84" t="s">
        <v>38</v>
      </c>
      <c r="CW24" s="85">
        <v>0</v>
      </c>
      <c r="CX24" s="38">
        <v>0</v>
      </c>
      <c r="CY24" s="4">
        <f t="shared" si="41"/>
        <v>0</v>
      </c>
      <c r="CZ24" s="82">
        <v>0</v>
      </c>
      <c r="DA24" s="88">
        <v>0</v>
      </c>
      <c r="DB24" s="29">
        <v>0</v>
      </c>
      <c r="DC24" s="82">
        <v>0</v>
      </c>
      <c r="DD24" s="88">
        <v>0</v>
      </c>
      <c r="DE24" s="59"/>
      <c r="DF24" s="57">
        <f t="shared" si="42"/>
        <v>0</v>
      </c>
      <c r="DG24" s="57">
        <f t="shared" si="43"/>
        <v>0</v>
      </c>
      <c r="DH24" s="57">
        <f t="shared" si="44"/>
        <v>0</v>
      </c>
      <c r="DJ24" s="84" t="s">
        <v>38</v>
      </c>
      <c r="DK24" s="85">
        <v>0</v>
      </c>
      <c r="DL24" s="38">
        <v>0</v>
      </c>
      <c r="DM24" s="4">
        <f t="shared" si="45"/>
        <v>0</v>
      </c>
      <c r="DN24" s="86">
        <v>0</v>
      </c>
      <c r="DO24" s="38">
        <v>0</v>
      </c>
      <c r="DP24" s="29">
        <v>0</v>
      </c>
      <c r="DQ24" s="82">
        <v>0</v>
      </c>
      <c r="DR24" s="88">
        <v>0</v>
      </c>
      <c r="DS24" s="59">
        <v>0</v>
      </c>
      <c r="DT24" s="57">
        <f t="shared" si="46"/>
        <v>0</v>
      </c>
      <c r="DU24" s="57">
        <f t="shared" si="47"/>
        <v>0</v>
      </c>
      <c r="DV24" s="57">
        <f t="shared" si="48"/>
        <v>0</v>
      </c>
      <c r="DX24" s="84" t="s">
        <v>38</v>
      </c>
      <c r="DY24" s="85">
        <v>0</v>
      </c>
      <c r="DZ24" s="38">
        <v>0</v>
      </c>
      <c r="EA24" s="4">
        <f t="shared" si="49"/>
        <v>0</v>
      </c>
      <c r="EB24" s="95">
        <v>0</v>
      </c>
      <c r="EC24" s="95">
        <v>0</v>
      </c>
      <c r="ED24" s="29">
        <v>0</v>
      </c>
      <c r="EE24" s="82">
        <v>0</v>
      </c>
      <c r="EF24" s="88">
        <v>0</v>
      </c>
      <c r="EG24" s="59">
        <v>0</v>
      </c>
      <c r="EH24" s="57">
        <f t="shared" si="50"/>
        <v>0</v>
      </c>
      <c r="EI24" s="57">
        <f t="shared" si="51"/>
        <v>0</v>
      </c>
      <c r="EJ24" s="57">
        <f t="shared" si="52"/>
        <v>0</v>
      </c>
    </row>
    <row r="25" spans="2:140" ht="21.75" thickBot="1" x14ac:dyDescent="0.25">
      <c r="B25" s="30" t="s">
        <v>39</v>
      </c>
      <c r="C25" s="34">
        <f t="shared" si="13"/>
        <v>5</v>
      </c>
      <c r="D25" s="34">
        <f t="shared" si="14"/>
        <v>6</v>
      </c>
      <c r="E25" s="79">
        <f t="shared" si="15"/>
        <v>11</v>
      </c>
      <c r="F25" s="34">
        <f t="shared" si="16"/>
        <v>0</v>
      </c>
      <c r="G25" s="34">
        <f t="shared" si="17"/>
        <v>0</v>
      </c>
      <c r="H25" s="79">
        <f t="shared" si="18"/>
        <v>0</v>
      </c>
      <c r="I25" s="34">
        <v>0</v>
      </c>
      <c r="J25" s="34">
        <v>0</v>
      </c>
      <c r="K25" s="79">
        <v>0</v>
      </c>
      <c r="L25" s="79">
        <f t="shared" si="19"/>
        <v>5</v>
      </c>
      <c r="M25" s="79">
        <f t="shared" si="20"/>
        <v>6</v>
      </c>
      <c r="N25" s="79">
        <f t="shared" si="21"/>
        <v>11</v>
      </c>
      <c r="P25" s="58" t="s">
        <v>39</v>
      </c>
      <c r="Q25" s="85">
        <v>0</v>
      </c>
      <c r="R25" s="38">
        <v>0</v>
      </c>
      <c r="S25" s="54">
        <f t="shared" si="22"/>
        <v>0</v>
      </c>
      <c r="T25" s="86">
        <v>0</v>
      </c>
      <c r="U25" s="38">
        <v>0</v>
      </c>
      <c r="V25" s="55">
        <v>0</v>
      </c>
      <c r="W25" s="82">
        <v>0</v>
      </c>
      <c r="X25" s="88">
        <v>0</v>
      </c>
      <c r="Y25" s="59">
        <v>0</v>
      </c>
      <c r="Z25" s="57">
        <f t="shared" si="23"/>
        <v>0</v>
      </c>
      <c r="AA25" s="57">
        <f t="shared" si="53"/>
        <v>0</v>
      </c>
      <c r="AB25" s="57">
        <f t="shared" si="54"/>
        <v>0</v>
      </c>
      <c r="AD25" s="84" t="s">
        <v>39</v>
      </c>
      <c r="AE25" s="86">
        <v>2</v>
      </c>
      <c r="AF25" s="38">
        <v>3</v>
      </c>
      <c r="AG25" s="11">
        <f t="shared" si="2"/>
        <v>5</v>
      </c>
      <c r="AH25" s="80">
        <v>0</v>
      </c>
      <c r="AI25" s="80">
        <v>0</v>
      </c>
      <c r="AJ25" s="80">
        <v>0</v>
      </c>
      <c r="AK25" s="80">
        <v>0</v>
      </c>
      <c r="AL25" s="80">
        <v>0</v>
      </c>
      <c r="AM25" s="80">
        <v>0</v>
      </c>
      <c r="AN25" s="6">
        <f t="shared" si="24"/>
        <v>2</v>
      </c>
      <c r="AO25" s="6">
        <f t="shared" si="25"/>
        <v>3</v>
      </c>
      <c r="AP25" s="6">
        <f t="shared" si="26"/>
        <v>5</v>
      </c>
      <c r="AR25" s="84" t="s">
        <v>39</v>
      </c>
      <c r="AS25" s="95">
        <v>3</v>
      </c>
      <c r="AT25" s="95">
        <v>3</v>
      </c>
      <c r="AU25" s="56">
        <f t="shared" si="4"/>
        <v>6</v>
      </c>
      <c r="AV25" s="95">
        <v>0</v>
      </c>
      <c r="AW25" s="95">
        <v>0</v>
      </c>
      <c r="AX25" s="29">
        <v>0</v>
      </c>
      <c r="AY25" s="82">
        <v>0</v>
      </c>
      <c r="AZ25" s="83">
        <v>0</v>
      </c>
      <c r="BA25" s="56">
        <v>0</v>
      </c>
      <c r="BB25" s="57">
        <f t="shared" si="27"/>
        <v>3</v>
      </c>
      <c r="BC25" s="57">
        <f t="shared" si="28"/>
        <v>3</v>
      </c>
      <c r="BD25" s="57">
        <f t="shared" si="29"/>
        <v>6</v>
      </c>
      <c r="BF25" s="84" t="s">
        <v>39</v>
      </c>
      <c r="BG25" s="95">
        <v>0</v>
      </c>
      <c r="BH25" s="95">
        <v>0</v>
      </c>
      <c r="BI25" s="27">
        <f t="shared" si="6"/>
        <v>0</v>
      </c>
      <c r="BJ25" s="95">
        <v>0</v>
      </c>
      <c r="BK25" s="95">
        <v>0</v>
      </c>
      <c r="BL25" s="27">
        <v>0</v>
      </c>
      <c r="BM25" s="82">
        <v>0</v>
      </c>
      <c r="BN25" s="82">
        <v>0</v>
      </c>
      <c r="BO25" s="27">
        <v>0</v>
      </c>
      <c r="BP25" s="57">
        <f t="shared" si="30"/>
        <v>0</v>
      </c>
      <c r="BQ25" s="57">
        <f t="shared" si="55"/>
        <v>0</v>
      </c>
      <c r="BR25" s="57">
        <f t="shared" si="56"/>
        <v>0</v>
      </c>
      <c r="BT25" s="84" t="s">
        <v>39</v>
      </c>
      <c r="BU25" s="95">
        <v>0</v>
      </c>
      <c r="BV25" s="95">
        <v>0</v>
      </c>
      <c r="BW25" s="4">
        <f t="shared" si="31"/>
        <v>0</v>
      </c>
      <c r="BX25" s="95">
        <v>0</v>
      </c>
      <c r="BY25" s="95">
        <v>0</v>
      </c>
      <c r="BZ25" s="29">
        <f t="shared" si="32"/>
        <v>0</v>
      </c>
      <c r="CA25" s="82">
        <v>0</v>
      </c>
      <c r="CB25" s="83">
        <v>0</v>
      </c>
      <c r="CC25" s="56">
        <v>0</v>
      </c>
      <c r="CD25" s="57">
        <f t="shared" si="33"/>
        <v>0</v>
      </c>
      <c r="CE25" s="57">
        <f t="shared" si="34"/>
        <v>0</v>
      </c>
      <c r="CF25" s="57">
        <f t="shared" si="35"/>
        <v>0</v>
      </c>
      <c r="CH25" s="84" t="s">
        <v>39</v>
      </c>
      <c r="CI25" s="85">
        <v>0</v>
      </c>
      <c r="CJ25" s="38">
        <v>0</v>
      </c>
      <c r="CK25" s="4">
        <f t="shared" si="36"/>
        <v>0</v>
      </c>
      <c r="CL25" s="86">
        <v>0</v>
      </c>
      <c r="CM25" s="38">
        <v>0</v>
      </c>
      <c r="CN25" s="29">
        <f t="shared" si="37"/>
        <v>0</v>
      </c>
      <c r="CO25" s="82">
        <v>0</v>
      </c>
      <c r="CP25" s="88">
        <v>0</v>
      </c>
      <c r="CQ25" s="59">
        <v>0</v>
      </c>
      <c r="CR25" s="57">
        <f t="shared" si="38"/>
        <v>0</v>
      </c>
      <c r="CS25" s="57">
        <f t="shared" si="39"/>
        <v>0</v>
      </c>
      <c r="CT25" s="57">
        <f t="shared" si="40"/>
        <v>0</v>
      </c>
      <c r="CV25" s="84" t="s">
        <v>39</v>
      </c>
      <c r="CW25" s="85">
        <v>0</v>
      </c>
      <c r="CX25" s="38">
        <v>0</v>
      </c>
      <c r="CY25" s="4">
        <f t="shared" si="41"/>
        <v>0</v>
      </c>
      <c r="CZ25" s="82">
        <v>0</v>
      </c>
      <c r="DA25" s="88">
        <v>0</v>
      </c>
      <c r="DB25" s="29">
        <v>0</v>
      </c>
      <c r="DC25" s="82">
        <v>0</v>
      </c>
      <c r="DD25" s="88">
        <v>0</v>
      </c>
      <c r="DE25" s="59"/>
      <c r="DF25" s="57">
        <f t="shared" si="42"/>
        <v>0</v>
      </c>
      <c r="DG25" s="57">
        <f t="shared" si="43"/>
        <v>0</v>
      </c>
      <c r="DH25" s="57">
        <f t="shared" si="44"/>
        <v>0</v>
      </c>
      <c r="DJ25" s="84" t="s">
        <v>39</v>
      </c>
      <c r="DK25" s="85">
        <v>0</v>
      </c>
      <c r="DL25" s="38">
        <v>0</v>
      </c>
      <c r="DM25" s="4">
        <f t="shared" si="45"/>
        <v>0</v>
      </c>
      <c r="DN25" s="86">
        <v>0</v>
      </c>
      <c r="DO25" s="38">
        <v>0</v>
      </c>
      <c r="DP25" s="29">
        <v>0</v>
      </c>
      <c r="DQ25" s="82">
        <v>0</v>
      </c>
      <c r="DR25" s="88">
        <v>0</v>
      </c>
      <c r="DS25" s="59">
        <v>0</v>
      </c>
      <c r="DT25" s="57">
        <f t="shared" si="46"/>
        <v>0</v>
      </c>
      <c r="DU25" s="57">
        <f t="shared" si="47"/>
        <v>0</v>
      </c>
      <c r="DV25" s="57">
        <f t="shared" si="48"/>
        <v>0</v>
      </c>
      <c r="DX25" s="84" t="s">
        <v>39</v>
      </c>
      <c r="DY25" s="85">
        <v>0</v>
      </c>
      <c r="DZ25" s="38">
        <v>0</v>
      </c>
      <c r="EA25" s="4">
        <f t="shared" si="49"/>
        <v>0</v>
      </c>
      <c r="EB25" s="95">
        <v>0</v>
      </c>
      <c r="EC25" s="95">
        <v>0</v>
      </c>
      <c r="ED25" s="29">
        <v>0</v>
      </c>
      <c r="EE25" s="82">
        <v>0</v>
      </c>
      <c r="EF25" s="88">
        <v>0</v>
      </c>
      <c r="EG25" s="59">
        <v>0</v>
      </c>
      <c r="EH25" s="57">
        <f t="shared" si="50"/>
        <v>0</v>
      </c>
      <c r="EI25" s="57">
        <f t="shared" si="51"/>
        <v>0</v>
      </c>
      <c r="EJ25" s="57">
        <f t="shared" si="52"/>
        <v>0</v>
      </c>
    </row>
    <row r="26" spans="2:140" ht="21.75" thickBot="1" x14ac:dyDescent="0.25">
      <c r="B26" s="30" t="s">
        <v>40</v>
      </c>
      <c r="C26" s="34">
        <f t="shared" si="13"/>
        <v>0</v>
      </c>
      <c r="D26" s="34">
        <f t="shared" si="14"/>
        <v>1</v>
      </c>
      <c r="E26" s="79">
        <f t="shared" si="15"/>
        <v>1</v>
      </c>
      <c r="F26" s="34">
        <f t="shared" si="16"/>
        <v>0</v>
      </c>
      <c r="G26" s="34">
        <f t="shared" si="17"/>
        <v>0</v>
      </c>
      <c r="H26" s="79">
        <f t="shared" si="18"/>
        <v>0</v>
      </c>
      <c r="I26" s="34">
        <v>0</v>
      </c>
      <c r="J26" s="34">
        <v>0</v>
      </c>
      <c r="K26" s="79">
        <v>0</v>
      </c>
      <c r="L26" s="79">
        <f t="shared" si="19"/>
        <v>0</v>
      </c>
      <c r="M26" s="79">
        <f t="shared" si="20"/>
        <v>1</v>
      </c>
      <c r="N26" s="79">
        <f t="shared" si="21"/>
        <v>1</v>
      </c>
      <c r="P26" s="58" t="s">
        <v>40</v>
      </c>
      <c r="Q26" s="85">
        <v>0</v>
      </c>
      <c r="R26" s="38">
        <v>0</v>
      </c>
      <c r="S26" s="54">
        <f t="shared" si="22"/>
        <v>0</v>
      </c>
      <c r="T26" s="86">
        <v>0</v>
      </c>
      <c r="U26" s="38">
        <v>0</v>
      </c>
      <c r="V26" s="55">
        <v>0</v>
      </c>
      <c r="W26" s="82">
        <v>0</v>
      </c>
      <c r="X26" s="88">
        <v>0</v>
      </c>
      <c r="Y26" s="59">
        <v>0</v>
      </c>
      <c r="Z26" s="57">
        <f t="shared" si="23"/>
        <v>0</v>
      </c>
      <c r="AA26" s="57">
        <f t="shared" si="53"/>
        <v>0</v>
      </c>
      <c r="AB26" s="57">
        <f t="shared" si="54"/>
        <v>0</v>
      </c>
      <c r="AD26" s="84" t="s">
        <v>40</v>
      </c>
      <c r="AE26" s="86">
        <v>0</v>
      </c>
      <c r="AF26" s="38">
        <v>0</v>
      </c>
      <c r="AG26" s="11">
        <f t="shared" si="2"/>
        <v>0</v>
      </c>
      <c r="AH26" s="80">
        <v>0</v>
      </c>
      <c r="AI26" s="80">
        <v>0</v>
      </c>
      <c r="AJ26" s="80">
        <v>0</v>
      </c>
      <c r="AK26" s="80">
        <v>0</v>
      </c>
      <c r="AL26" s="80">
        <v>0</v>
      </c>
      <c r="AM26" s="80">
        <v>0</v>
      </c>
      <c r="AN26" s="6">
        <f t="shared" si="24"/>
        <v>0</v>
      </c>
      <c r="AO26" s="6">
        <f t="shared" si="25"/>
        <v>0</v>
      </c>
      <c r="AP26" s="6">
        <f t="shared" si="26"/>
        <v>0</v>
      </c>
      <c r="AR26" s="84" t="s">
        <v>40</v>
      </c>
      <c r="AS26" s="95">
        <v>0</v>
      </c>
      <c r="AT26" s="95">
        <v>1</v>
      </c>
      <c r="AU26" s="56">
        <f t="shared" si="4"/>
        <v>1</v>
      </c>
      <c r="AV26" s="95">
        <v>0</v>
      </c>
      <c r="AW26" s="95">
        <v>0</v>
      </c>
      <c r="AX26" s="29">
        <v>0</v>
      </c>
      <c r="AY26" s="82">
        <v>0</v>
      </c>
      <c r="AZ26" s="83">
        <v>0</v>
      </c>
      <c r="BA26" s="56">
        <v>0</v>
      </c>
      <c r="BB26" s="57">
        <f t="shared" si="27"/>
        <v>0</v>
      </c>
      <c r="BC26" s="57">
        <f t="shared" si="28"/>
        <v>1</v>
      </c>
      <c r="BD26" s="57">
        <f t="shared" si="29"/>
        <v>1</v>
      </c>
      <c r="BF26" s="84" t="s">
        <v>40</v>
      </c>
      <c r="BG26" s="95">
        <v>0</v>
      </c>
      <c r="BH26" s="95">
        <v>0</v>
      </c>
      <c r="BI26" s="27">
        <f t="shared" si="6"/>
        <v>0</v>
      </c>
      <c r="BJ26" s="95">
        <v>0</v>
      </c>
      <c r="BK26" s="95">
        <v>0</v>
      </c>
      <c r="BL26" s="27">
        <v>0</v>
      </c>
      <c r="BM26" s="82">
        <v>0</v>
      </c>
      <c r="BN26" s="82">
        <v>0</v>
      </c>
      <c r="BO26" s="27">
        <v>0</v>
      </c>
      <c r="BP26" s="57">
        <f t="shared" si="30"/>
        <v>0</v>
      </c>
      <c r="BQ26" s="57">
        <f t="shared" si="55"/>
        <v>0</v>
      </c>
      <c r="BR26" s="57">
        <f t="shared" si="56"/>
        <v>0</v>
      </c>
      <c r="BT26" s="84" t="s">
        <v>40</v>
      </c>
      <c r="BU26" s="95">
        <v>0</v>
      </c>
      <c r="BV26" s="95">
        <v>0</v>
      </c>
      <c r="BW26" s="4">
        <f t="shared" si="31"/>
        <v>0</v>
      </c>
      <c r="BX26" s="95">
        <v>0</v>
      </c>
      <c r="BY26" s="95">
        <v>0</v>
      </c>
      <c r="BZ26" s="29">
        <f t="shared" si="32"/>
        <v>0</v>
      </c>
      <c r="CA26" s="82">
        <v>0</v>
      </c>
      <c r="CB26" s="83">
        <v>0</v>
      </c>
      <c r="CC26" s="56">
        <v>0</v>
      </c>
      <c r="CD26" s="57">
        <f t="shared" si="33"/>
        <v>0</v>
      </c>
      <c r="CE26" s="57">
        <f t="shared" si="34"/>
        <v>0</v>
      </c>
      <c r="CF26" s="57">
        <f t="shared" si="35"/>
        <v>0</v>
      </c>
      <c r="CH26" s="84" t="s">
        <v>40</v>
      </c>
      <c r="CI26" s="85">
        <v>0</v>
      </c>
      <c r="CJ26" s="38">
        <v>0</v>
      </c>
      <c r="CK26" s="4">
        <f t="shared" si="36"/>
        <v>0</v>
      </c>
      <c r="CL26" s="86">
        <v>0</v>
      </c>
      <c r="CM26" s="38">
        <v>0</v>
      </c>
      <c r="CN26" s="29">
        <f t="shared" si="37"/>
        <v>0</v>
      </c>
      <c r="CO26" s="82">
        <v>0</v>
      </c>
      <c r="CP26" s="88">
        <v>0</v>
      </c>
      <c r="CQ26" s="59">
        <v>0</v>
      </c>
      <c r="CR26" s="57">
        <f t="shared" si="38"/>
        <v>0</v>
      </c>
      <c r="CS26" s="57">
        <f t="shared" si="39"/>
        <v>0</v>
      </c>
      <c r="CT26" s="57">
        <f t="shared" si="40"/>
        <v>0</v>
      </c>
      <c r="CV26" s="84" t="s">
        <v>40</v>
      </c>
      <c r="CW26" s="85">
        <v>0</v>
      </c>
      <c r="CX26" s="38">
        <v>0</v>
      </c>
      <c r="CY26" s="4">
        <f t="shared" si="41"/>
        <v>0</v>
      </c>
      <c r="CZ26" s="82">
        <v>0</v>
      </c>
      <c r="DA26" s="88">
        <v>0</v>
      </c>
      <c r="DB26" s="29">
        <v>0</v>
      </c>
      <c r="DC26" s="82">
        <v>0</v>
      </c>
      <c r="DD26" s="88">
        <v>0</v>
      </c>
      <c r="DE26" s="59"/>
      <c r="DF26" s="57">
        <f t="shared" si="42"/>
        <v>0</v>
      </c>
      <c r="DG26" s="57">
        <f t="shared" si="43"/>
        <v>0</v>
      </c>
      <c r="DH26" s="57">
        <f t="shared" si="44"/>
        <v>0</v>
      </c>
      <c r="DJ26" s="84" t="s">
        <v>40</v>
      </c>
      <c r="DK26" s="85">
        <v>0</v>
      </c>
      <c r="DL26" s="38">
        <v>0</v>
      </c>
      <c r="DM26" s="4">
        <f t="shared" si="45"/>
        <v>0</v>
      </c>
      <c r="DN26" s="86">
        <v>0</v>
      </c>
      <c r="DO26" s="38">
        <v>0</v>
      </c>
      <c r="DP26" s="29">
        <v>0</v>
      </c>
      <c r="DQ26" s="82">
        <v>0</v>
      </c>
      <c r="DR26" s="88">
        <v>0</v>
      </c>
      <c r="DS26" s="59">
        <v>0</v>
      </c>
      <c r="DT26" s="57">
        <f t="shared" si="46"/>
        <v>0</v>
      </c>
      <c r="DU26" s="57">
        <f t="shared" si="47"/>
        <v>0</v>
      </c>
      <c r="DV26" s="57">
        <f t="shared" si="48"/>
        <v>0</v>
      </c>
      <c r="DX26" s="84" t="s">
        <v>40</v>
      </c>
      <c r="DY26" s="85">
        <v>0</v>
      </c>
      <c r="DZ26" s="38">
        <v>0</v>
      </c>
      <c r="EA26" s="4">
        <f t="shared" si="49"/>
        <v>0</v>
      </c>
      <c r="EB26" s="95">
        <v>0</v>
      </c>
      <c r="EC26" s="95">
        <v>0</v>
      </c>
      <c r="ED26" s="29">
        <v>0</v>
      </c>
      <c r="EE26" s="82">
        <v>0</v>
      </c>
      <c r="EF26" s="88">
        <v>0</v>
      </c>
      <c r="EG26" s="59">
        <v>0</v>
      </c>
      <c r="EH26" s="57">
        <f t="shared" si="50"/>
        <v>0</v>
      </c>
      <c r="EI26" s="57">
        <f t="shared" si="51"/>
        <v>0</v>
      </c>
      <c r="EJ26" s="57">
        <f t="shared" si="52"/>
        <v>0</v>
      </c>
    </row>
    <row r="27" spans="2:140" ht="21.75" thickBot="1" x14ac:dyDescent="0.25">
      <c r="B27" s="30" t="s">
        <v>41</v>
      </c>
      <c r="C27" s="34">
        <f t="shared" si="13"/>
        <v>2</v>
      </c>
      <c r="D27" s="34">
        <f t="shared" si="14"/>
        <v>2</v>
      </c>
      <c r="E27" s="79">
        <f t="shared" si="15"/>
        <v>4</v>
      </c>
      <c r="F27" s="34">
        <f t="shared" si="16"/>
        <v>0</v>
      </c>
      <c r="G27" s="34">
        <f t="shared" si="17"/>
        <v>0</v>
      </c>
      <c r="H27" s="79">
        <f t="shared" si="18"/>
        <v>0</v>
      </c>
      <c r="I27" s="34">
        <v>0</v>
      </c>
      <c r="J27" s="34">
        <v>0</v>
      </c>
      <c r="K27" s="79">
        <v>0</v>
      </c>
      <c r="L27" s="79">
        <f t="shared" si="19"/>
        <v>2</v>
      </c>
      <c r="M27" s="79">
        <f t="shared" si="20"/>
        <v>2</v>
      </c>
      <c r="N27" s="79">
        <f t="shared" si="21"/>
        <v>4</v>
      </c>
      <c r="P27" s="58" t="s">
        <v>41</v>
      </c>
      <c r="Q27" s="85">
        <v>0</v>
      </c>
      <c r="R27" s="38">
        <v>0</v>
      </c>
      <c r="S27" s="54">
        <f t="shared" si="22"/>
        <v>0</v>
      </c>
      <c r="T27" s="86">
        <v>0</v>
      </c>
      <c r="U27" s="38">
        <v>0</v>
      </c>
      <c r="V27" s="55">
        <v>0</v>
      </c>
      <c r="W27" s="82">
        <v>0</v>
      </c>
      <c r="X27" s="88">
        <v>0</v>
      </c>
      <c r="Y27" s="59">
        <v>0</v>
      </c>
      <c r="Z27" s="57">
        <f t="shared" si="23"/>
        <v>0</v>
      </c>
      <c r="AA27" s="57">
        <f t="shared" si="53"/>
        <v>0</v>
      </c>
      <c r="AB27" s="57">
        <f t="shared" si="54"/>
        <v>0</v>
      </c>
      <c r="AD27" s="84" t="s">
        <v>41</v>
      </c>
      <c r="AE27" s="86">
        <v>1</v>
      </c>
      <c r="AF27" s="38">
        <v>2</v>
      </c>
      <c r="AG27" s="11">
        <f t="shared" si="2"/>
        <v>3</v>
      </c>
      <c r="AH27" s="80">
        <v>0</v>
      </c>
      <c r="AI27" s="80">
        <v>0</v>
      </c>
      <c r="AJ27" s="80">
        <v>0</v>
      </c>
      <c r="AK27" s="80">
        <v>0</v>
      </c>
      <c r="AL27" s="80">
        <v>0</v>
      </c>
      <c r="AM27" s="80">
        <v>0</v>
      </c>
      <c r="AN27" s="6">
        <f t="shared" si="24"/>
        <v>1</v>
      </c>
      <c r="AO27" s="6">
        <f t="shared" si="25"/>
        <v>2</v>
      </c>
      <c r="AP27" s="6">
        <f t="shared" si="26"/>
        <v>3</v>
      </c>
      <c r="AR27" s="84" t="s">
        <v>41</v>
      </c>
      <c r="AS27" s="95">
        <v>1</v>
      </c>
      <c r="AT27" s="95">
        <v>0</v>
      </c>
      <c r="AU27" s="56">
        <f t="shared" si="4"/>
        <v>1</v>
      </c>
      <c r="AV27" s="95">
        <v>0</v>
      </c>
      <c r="AW27" s="95">
        <v>0</v>
      </c>
      <c r="AX27" s="29">
        <v>0</v>
      </c>
      <c r="AY27" s="82">
        <v>0</v>
      </c>
      <c r="AZ27" s="83">
        <v>0</v>
      </c>
      <c r="BA27" s="56">
        <v>0</v>
      </c>
      <c r="BB27" s="57">
        <f t="shared" si="27"/>
        <v>1</v>
      </c>
      <c r="BC27" s="57">
        <f t="shared" si="28"/>
        <v>0</v>
      </c>
      <c r="BD27" s="57">
        <f t="shared" si="29"/>
        <v>1</v>
      </c>
      <c r="BF27" s="84" t="s">
        <v>41</v>
      </c>
      <c r="BG27" s="95">
        <v>0</v>
      </c>
      <c r="BH27" s="95">
        <v>0</v>
      </c>
      <c r="BI27" s="27">
        <f t="shared" si="6"/>
        <v>0</v>
      </c>
      <c r="BJ27" s="95">
        <v>0</v>
      </c>
      <c r="BK27" s="95">
        <v>0</v>
      </c>
      <c r="BL27" s="27">
        <v>0</v>
      </c>
      <c r="BM27" s="82">
        <v>0</v>
      </c>
      <c r="BN27" s="82">
        <v>0</v>
      </c>
      <c r="BO27" s="27">
        <v>0</v>
      </c>
      <c r="BP27" s="57">
        <f t="shared" si="30"/>
        <v>0</v>
      </c>
      <c r="BQ27" s="57">
        <f t="shared" si="55"/>
        <v>0</v>
      </c>
      <c r="BR27" s="57">
        <f t="shared" si="56"/>
        <v>0</v>
      </c>
      <c r="BT27" s="84" t="s">
        <v>41</v>
      </c>
      <c r="BU27" s="95">
        <v>0</v>
      </c>
      <c r="BV27" s="95">
        <v>0</v>
      </c>
      <c r="BW27" s="4">
        <f t="shared" si="31"/>
        <v>0</v>
      </c>
      <c r="BX27" s="95">
        <v>0</v>
      </c>
      <c r="BY27" s="95">
        <v>0</v>
      </c>
      <c r="BZ27" s="29">
        <f t="shared" si="32"/>
        <v>0</v>
      </c>
      <c r="CA27" s="82">
        <v>0</v>
      </c>
      <c r="CB27" s="83">
        <v>0</v>
      </c>
      <c r="CC27" s="56">
        <v>0</v>
      </c>
      <c r="CD27" s="57">
        <f t="shared" si="33"/>
        <v>0</v>
      </c>
      <c r="CE27" s="57">
        <f t="shared" si="34"/>
        <v>0</v>
      </c>
      <c r="CF27" s="57">
        <f t="shared" si="35"/>
        <v>0</v>
      </c>
      <c r="CH27" s="84" t="s">
        <v>41</v>
      </c>
      <c r="CI27" s="85">
        <v>0</v>
      </c>
      <c r="CJ27" s="38">
        <v>0</v>
      </c>
      <c r="CK27" s="4">
        <f t="shared" si="36"/>
        <v>0</v>
      </c>
      <c r="CL27" s="86">
        <v>0</v>
      </c>
      <c r="CM27" s="38">
        <v>0</v>
      </c>
      <c r="CN27" s="29">
        <f t="shared" si="37"/>
        <v>0</v>
      </c>
      <c r="CO27" s="82">
        <v>0</v>
      </c>
      <c r="CP27" s="88">
        <v>0</v>
      </c>
      <c r="CQ27" s="59">
        <v>0</v>
      </c>
      <c r="CR27" s="57">
        <f t="shared" si="38"/>
        <v>0</v>
      </c>
      <c r="CS27" s="57">
        <f t="shared" si="39"/>
        <v>0</v>
      </c>
      <c r="CT27" s="57">
        <f t="shared" si="40"/>
        <v>0</v>
      </c>
      <c r="CV27" s="84" t="s">
        <v>41</v>
      </c>
      <c r="CW27" s="85">
        <v>0</v>
      </c>
      <c r="CX27" s="38">
        <v>0</v>
      </c>
      <c r="CY27" s="4">
        <f t="shared" si="41"/>
        <v>0</v>
      </c>
      <c r="CZ27" s="82">
        <v>0</v>
      </c>
      <c r="DA27" s="88">
        <v>0</v>
      </c>
      <c r="DB27" s="29">
        <v>0</v>
      </c>
      <c r="DC27" s="82">
        <v>0</v>
      </c>
      <c r="DD27" s="88">
        <v>0</v>
      </c>
      <c r="DE27" s="59"/>
      <c r="DF27" s="57">
        <f t="shared" si="42"/>
        <v>0</v>
      </c>
      <c r="DG27" s="57">
        <f t="shared" si="43"/>
        <v>0</v>
      </c>
      <c r="DH27" s="57">
        <f t="shared" si="44"/>
        <v>0</v>
      </c>
      <c r="DJ27" s="84" t="s">
        <v>41</v>
      </c>
      <c r="DK27" s="85">
        <v>0</v>
      </c>
      <c r="DL27" s="38">
        <v>0</v>
      </c>
      <c r="DM27" s="4">
        <f t="shared" si="45"/>
        <v>0</v>
      </c>
      <c r="DN27" s="86">
        <v>0</v>
      </c>
      <c r="DO27" s="38">
        <v>0</v>
      </c>
      <c r="DP27" s="29">
        <v>0</v>
      </c>
      <c r="DQ27" s="82">
        <v>0</v>
      </c>
      <c r="DR27" s="88">
        <v>0</v>
      </c>
      <c r="DS27" s="59">
        <v>0</v>
      </c>
      <c r="DT27" s="57">
        <f t="shared" si="46"/>
        <v>0</v>
      </c>
      <c r="DU27" s="57">
        <f t="shared" si="47"/>
        <v>0</v>
      </c>
      <c r="DV27" s="57">
        <f t="shared" si="48"/>
        <v>0</v>
      </c>
      <c r="DX27" s="84" t="s">
        <v>41</v>
      </c>
      <c r="DY27" s="85">
        <v>0</v>
      </c>
      <c r="DZ27" s="38">
        <v>0</v>
      </c>
      <c r="EA27" s="4">
        <f t="shared" si="49"/>
        <v>0</v>
      </c>
      <c r="EB27" s="95">
        <v>0</v>
      </c>
      <c r="EC27" s="95">
        <v>0</v>
      </c>
      <c r="ED27" s="29">
        <v>0</v>
      </c>
      <c r="EE27" s="82">
        <v>0</v>
      </c>
      <c r="EF27" s="88">
        <v>0</v>
      </c>
      <c r="EG27" s="59">
        <v>0</v>
      </c>
      <c r="EH27" s="57">
        <f t="shared" si="50"/>
        <v>0</v>
      </c>
      <c r="EI27" s="57">
        <f t="shared" si="51"/>
        <v>0</v>
      </c>
      <c r="EJ27" s="57">
        <f t="shared" si="52"/>
        <v>0</v>
      </c>
    </row>
    <row r="28" spans="2:140" ht="21.75" thickBot="1" x14ac:dyDescent="0.25">
      <c r="B28" s="248" t="s">
        <v>42</v>
      </c>
      <c r="C28" s="34">
        <f t="shared" si="13"/>
        <v>2</v>
      </c>
      <c r="D28" s="34">
        <f t="shared" si="14"/>
        <v>3</v>
      </c>
      <c r="E28" s="79">
        <f t="shared" si="15"/>
        <v>5</v>
      </c>
      <c r="F28" s="34">
        <f t="shared" si="16"/>
        <v>0</v>
      </c>
      <c r="G28" s="34">
        <f t="shared" si="17"/>
        <v>0</v>
      </c>
      <c r="H28" s="79">
        <f t="shared" si="18"/>
        <v>0</v>
      </c>
      <c r="I28" s="34">
        <v>0</v>
      </c>
      <c r="J28" s="34">
        <v>0</v>
      </c>
      <c r="K28" s="79">
        <v>0</v>
      </c>
      <c r="L28" s="79">
        <f t="shared" si="19"/>
        <v>2</v>
      </c>
      <c r="M28" s="79">
        <f t="shared" si="20"/>
        <v>3</v>
      </c>
      <c r="N28" s="79">
        <f t="shared" si="21"/>
        <v>5</v>
      </c>
      <c r="P28" s="46" t="s">
        <v>42</v>
      </c>
      <c r="Q28" s="90">
        <v>0</v>
      </c>
      <c r="R28" s="91">
        <v>0</v>
      </c>
      <c r="S28" s="54">
        <f t="shared" si="22"/>
        <v>0</v>
      </c>
      <c r="T28" s="92">
        <v>0</v>
      </c>
      <c r="U28" s="91">
        <v>0</v>
      </c>
      <c r="V28" s="55">
        <v>0</v>
      </c>
      <c r="W28" s="82">
        <v>0</v>
      </c>
      <c r="X28" s="88">
        <v>0</v>
      </c>
      <c r="Y28" s="61">
        <v>0</v>
      </c>
      <c r="Z28" s="57">
        <f t="shared" si="23"/>
        <v>0</v>
      </c>
      <c r="AA28" s="57">
        <f t="shared" si="53"/>
        <v>0</v>
      </c>
      <c r="AB28" s="57">
        <f t="shared" si="54"/>
        <v>0</v>
      </c>
      <c r="AD28" s="89" t="s">
        <v>42</v>
      </c>
      <c r="AE28" s="92">
        <v>0</v>
      </c>
      <c r="AF28" s="91">
        <v>1</v>
      </c>
      <c r="AG28" s="11">
        <f t="shared" si="2"/>
        <v>1</v>
      </c>
      <c r="AH28" s="80">
        <v>0</v>
      </c>
      <c r="AI28" s="80">
        <v>0</v>
      </c>
      <c r="AJ28" s="80">
        <v>0</v>
      </c>
      <c r="AK28" s="80">
        <v>0</v>
      </c>
      <c r="AL28" s="80">
        <v>0</v>
      </c>
      <c r="AM28" s="80">
        <v>0</v>
      </c>
      <c r="AN28" s="6">
        <f t="shared" si="24"/>
        <v>0</v>
      </c>
      <c r="AO28" s="6">
        <f t="shared" si="25"/>
        <v>1</v>
      </c>
      <c r="AP28" s="6">
        <f t="shared" si="26"/>
        <v>1</v>
      </c>
      <c r="AR28" s="89" t="s">
        <v>42</v>
      </c>
      <c r="AS28" s="95">
        <v>2</v>
      </c>
      <c r="AT28" s="95">
        <v>2</v>
      </c>
      <c r="AU28" s="56">
        <f t="shared" si="4"/>
        <v>4</v>
      </c>
      <c r="AV28" s="95">
        <v>0</v>
      </c>
      <c r="AW28" s="95">
        <v>0</v>
      </c>
      <c r="AX28" s="29">
        <v>0</v>
      </c>
      <c r="AY28" s="82">
        <v>0</v>
      </c>
      <c r="AZ28" s="83">
        <v>0</v>
      </c>
      <c r="BA28" s="56">
        <v>0</v>
      </c>
      <c r="BB28" s="57">
        <f t="shared" si="27"/>
        <v>2</v>
      </c>
      <c r="BC28" s="57">
        <f t="shared" si="28"/>
        <v>2</v>
      </c>
      <c r="BD28" s="57">
        <f t="shared" si="29"/>
        <v>4</v>
      </c>
      <c r="BF28" s="243" t="s">
        <v>42</v>
      </c>
      <c r="BG28" s="95">
        <v>0</v>
      </c>
      <c r="BH28" s="95">
        <v>0</v>
      </c>
      <c r="BI28" s="27">
        <f t="shared" si="6"/>
        <v>0</v>
      </c>
      <c r="BJ28" s="95">
        <v>0</v>
      </c>
      <c r="BK28" s="95">
        <v>0</v>
      </c>
      <c r="BL28" s="27">
        <v>0</v>
      </c>
      <c r="BM28" s="82">
        <v>0</v>
      </c>
      <c r="BN28" s="82">
        <v>0</v>
      </c>
      <c r="BO28" s="27">
        <v>0</v>
      </c>
      <c r="BP28" s="57">
        <f t="shared" si="30"/>
        <v>0</v>
      </c>
      <c r="BQ28" s="57">
        <f t="shared" si="55"/>
        <v>0</v>
      </c>
      <c r="BR28" s="57">
        <f t="shared" si="56"/>
        <v>0</v>
      </c>
      <c r="BT28" s="243" t="s">
        <v>42</v>
      </c>
      <c r="BU28" s="95">
        <v>0</v>
      </c>
      <c r="BV28" s="95">
        <v>0</v>
      </c>
      <c r="BW28" s="4">
        <f t="shared" si="31"/>
        <v>0</v>
      </c>
      <c r="BX28" s="95">
        <v>0</v>
      </c>
      <c r="BY28" s="95">
        <v>0</v>
      </c>
      <c r="BZ28" s="29">
        <f t="shared" si="32"/>
        <v>0</v>
      </c>
      <c r="CA28" s="82">
        <v>0</v>
      </c>
      <c r="CB28" s="83">
        <v>0</v>
      </c>
      <c r="CC28" s="56">
        <v>0</v>
      </c>
      <c r="CD28" s="57">
        <f t="shared" si="33"/>
        <v>0</v>
      </c>
      <c r="CE28" s="57">
        <f t="shared" si="34"/>
        <v>0</v>
      </c>
      <c r="CF28" s="57">
        <f t="shared" si="35"/>
        <v>0</v>
      </c>
      <c r="CH28" s="89" t="s">
        <v>42</v>
      </c>
      <c r="CI28" s="90">
        <v>0</v>
      </c>
      <c r="CJ28" s="91">
        <v>0</v>
      </c>
      <c r="CK28" s="4">
        <f t="shared" si="36"/>
        <v>0</v>
      </c>
      <c r="CL28" s="92">
        <v>0</v>
      </c>
      <c r="CM28" s="91">
        <v>0</v>
      </c>
      <c r="CN28" s="29">
        <f t="shared" si="37"/>
        <v>0</v>
      </c>
      <c r="CO28" s="82">
        <v>0</v>
      </c>
      <c r="CP28" s="88">
        <v>0</v>
      </c>
      <c r="CQ28" s="61">
        <v>0</v>
      </c>
      <c r="CR28" s="57">
        <f t="shared" si="38"/>
        <v>0</v>
      </c>
      <c r="CS28" s="57">
        <f t="shared" si="39"/>
        <v>0</v>
      </c>
      <c r="CT28" s="57">
        <f t="shared" si="40"/>
        <v>0</v>
      </c>
      <c r="CV28" s="89" t="s">
        <v>42</v>
      </c>
      <c r="CW28" s="90">
        <v>0</v>
      </c>
      <c r="CX28" s="91">
        <v>0</v>
      </c>
      <c r="CY28" s="4">
        <f t="shared" si="41"/>
        <v>0</v>
      </c>
      <c r="CZ28" s="82">
        <v>0</v>
      </c>
      <c r="DA28" s="88">
        <v>0</v>
      </c>
      <c r="DB28" s="29">
        <v>0</v>
      </c>
      <c r="DC28" s="82">
        <v>0</v>
      </c>
      <c r="DD28" s="88">
        <v>0</v>
      </c>
      <c r="DE28" s="61"/>
      <c r="DF28" s="57">
        <f t="shared" si="42"/>
        <v>0</v>
      </c>
      <c r="DG28" s="57">
        <f t="shared" si="43"/>
        <v>0</v>
      </c>
      <c r="DH28" s="57">
        <f t="shared" si="44"/>
        <v>0</v>
      </c>
      <c r="DJ28" s="89" t="s">
        <v>42</v>
      </c>
      <c r="DK28" s="90">
        <v>0</v>
      </c>
      <c r="DL28" s="91">
        <v>0</v>
      </c>
      <c r="DM28" s="4">
        <f t="shared" si="45"/>
        <v>0</v>
      </c>
      <c r="DN28" s="92">
        <v>0</v>
      </c>
      <c r="DO28" s="91">
        <v>0</v>
      </c>
      <c r="DP28" s="29">
        <v>0</v>
      </c>
      <c r="DQ28" s="82">
        <v>0</v>
      </c>
      <c r="DR28" s="88">
        <v>0</v>
      </c>
      <c r="DS28" s="61">
        <v>0</v>
      </c>
      <c r="DT28" s="57">
        <f t="shared" si="46"/>
        <v>0</v>
      </c>
      <c r="DU28" s="57">
        <f t="shared" si="47"/>
        <v>0</v>
      </c>
      <c r="DV28" s="57">
        <f t="shared" si="48"/>
        <v>0</v>
      </c>
      <c r="DX28" s="89" t="s">
        <v>42</v>
      </c>
      <c r="DY28" s="90">
        <v>0</v>
      </c>
      <c r="DZ28" s="91">
        <v>0</v>
      </c>
      <c r="EA28" s="4">
        <f t="shared" si="49"/>
        <v>0</v>
      </c>
      <c r="EB28" s="95">
        <v>0</v>
      </c>
      <c r="EC28" s="95">
        <v>0</v>
      </c>
      <c r="ED28" s="29">
        <v>0</v>
      </c>
      <c r="EE28" s="82">
        <v>0</v>
      </c>
      <c r="EF28" s="88">
        <v>0</v>
      </c>
      <c r="EG28" s="61">
        <v>0</v>
      </c>
      <c r="EH28" s="57">
        <f t="shared" si="50"/>
        <v>0</v>
      </c>
      <c r="EI28" s="57">
        <f t="shared" si="51"/>
        <v>0</v>
      </c>
      <c r="EJ28" s="57">
        <f t="shared" si="52"/>
        <v>0</v>
      </c>
    </row>
    <row r="29" spans="2:140" ht="21.75" thickBot="1" x14ac:dyDescent="0.25">
      <c r="B29" s="16" t="s">
        <v>11</v>
      </c>
      <c r="C29" s="79">
        <f>SUM(C7:C28)</f>
        <v>301</v>
      </c>
      <c r="D29" s="79">
        <f>SUM(D7:D28)</f>
        <v>280</v>
      </c>
      <c r="E29" s="79">
        <f t="shared" si="15"/>
        <v>581</v>
      </c>
      <c r="F29" s="79">
        <f>SUM(F7:F28)</f>
        <v>14</v>
      </c>
      <c r="G29" s="79">
        <f>SUM(G7:G28)</f>
        <v>13</v>
      </c>
      <c r="H29" s="79">
        <f t="shared" si="18"/>
        <v>27</v>
      </c>
      <c r="I29" s="34">
        <v>0</v>
      </c>
      <c r="J29" s="34">
        <v>0</v>
      </c>
      <c r="K29" s="79">
        <v>0</v>
      </c>
      <c r="L29" s="79">
        <f t="shared" si="19"/>
        <v>315</v>
      </c>
      <c r="M29" s="79">
        <f t="shared" si="20"/>
        <v>293</v>
      </c>
      <c r="N29" s="79">
        <f t="shared" si="21"/>
        <v>608</v>
      </c>
      <c r="P29" s="245" t="s">
        <v>11</v>
      </c>
      <c r="Q29" s="36">
        <f>SUM(Q7:Q28)</f>
        <v>3</v>
      </c>
      <c r="R29" s="36">
        <f>SUM(R7:R28)</f>
        <v>2</v>
      </c>
      <c r="S29" s="54">
        <f t="shared" si="22"/>
        <v>5</v>
      </c>
      <c r="T29" s="94">
        <v>0</v>
      </c>
      <c r="U29" s="26">
        <v>0</v>
      </c>
      <c r="V29" s="28">
        <v>0</v>
      </c>
      <c r="W29" s="36">
        <v>0</v>
      </c>
      <c r="X29" s="26">
        <v>0</v>
      </c>
      <c r="Y29" s="27">
        <v>0</v>
      </c>
      <c r="Z29" s="57">
        <f t="shared" si="23"/>
        <v>3</v>
      </c>
      <c r="AA29" s="57">
        <f t="shared" si="53"/>
        <v>2</v>
      </c>
      <c r="AB29" s="57">
        <f t="shared" si="54"/>
        <v>5</v>
      </c>
      <c r="AD29" s="93" t="s">
        <v>11</v>
      </c>
      <c r="AE29" s="36">
        <f>SUM(AE7:AE28)</f>
        <v>186</v>
      </c>
      <c r="AF29" s="36">
        <f>SUM(AF7:AF28)</f>
        <v>159</v>
      </c>
      <c r="AG29" s="11">
        <f>AE29+AF29</f>
        <v>345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6">
        <f t="shared" si="24"/>
        <v>186</v>
      </c>
      <c r="AO29" s="6">
        <f t="shared" si="25"/>
        <v>159</v>
      </c>
      <c r="AP29" s="6">
        <f t="shared" si="26"/>
        <v>345</v>
      </c>
      <c r="AR29" s="93" t="s">
        <v>11</v>
      </c>
      <c r="AS29" s="36">
        <f>SUM(AS7:AS28)</f>
        <v>101</v>
      </c>
      <c r="AT29" s="36">
        <f>SUM(AT7:AT28)</f>
        <v>109</v>
      </c>
      <c r="AU29" s="56">
        <f>AT29+AS29</f>
        <v>210</v>
      </c>
      <c r="AV29" s="95">
        <v>0</v>
      </c>
      <c r="AW29" s="95">
        <v>0</v>
      </c>
      <c r="AX29" s="29">
        <v>0</v>
      </c>
      <c r="AY29" s="82">
        <v>0</v>
      </c>
      <c r="AZ29" s="83">
        <v>0</v>
      </c>
      <c r="BA29" s="56">
        <v>0</v>
      </c>
      <c r="BB29" s="57">
        <f>AY29+AV29+AS29</f>
        <v>101</v>
      </c>
      <c r="BC29" s="57">
        <f t="shared" si="28"/>
        <v>109</v>
      </c>
      <c r="BD29" s="57">
        <f t="shared" si="29"/>
        <v>210</v>
      </c>
      <c r="BF29" s="245" t="s">
        <v>11</v>
      </c>
      <c r="BG29" s="36">
        <f>SUM(BG7:BG28)</f>
        <v>8</v>
      </c>
      <c r="BH29" s="36">
        <f>SUM(BH7:BH28)</f>
        <v>8</v>
      </c>
      <c r="BI29" s="27">
        <f>BH29+BG29</f>
        <v>16</v>
      </c>
      <c r="BJ29" s="27">
        <v>0</v>
      </c>
      <c r="BK29" s="27">
        <v>0</v>
      </c>
      <c r="BL29" s="27">
        <v>0</v>
      </c>
      <c r="BM29" s="82">
        <v>0</v>
      </c>
      <c r="BN29" s="82">
        <v>0</v>
      </c>
      <c r="BO29" s="27">
        <v>0</v>
      </c>
      <c r="BP29" s="57">
        <f t="shared" si="30"/>
        <v>8</v>
      </c>
      <c r="BQ29" s="57">
        <f t="shared" si="55"/>
        <v>8</v>
      </c>
      <c r="BR29" s="57">
        <f t="shared" si="56"/>
        <v>16</v>
      </c>
      <c r="BT29" s="245" t="s">
        <v>11</v>
      </c>
      <c r="BU29" s="4">
        <f>SUM(BU7:BU28)</f>
        <v>0</v>
      </c>
      <c r="BV29" s="4">
        <f t="shared" ref="BV29:BW29" si="57">SUM(BV7:BV28)</f>
        <v>0</v>
      </c>
      <c r="BW29" s="4">
        <f t="shared" si="57"/>
        <v>0</v>
      </c>
      <c r="BX29" s="94">
        <f>SUM(BX7:BX28)</f>
        <v>0</v>
      </c>
      <c r="BY29" s="94">
        <f>SUM(BY7:BY28)</f>
        <v>0</v>
      </c>
      <c r="BZ29" s="29">
        <f t="shared" si="32"/>
        <v>0</v>
      </c>
      <c r="CA29" s="82">
        <v>0</v>
      </c>
      <c r="CB29" s="88">
        <v>0</v>
      </c>
      <c r="CC29" s="56">
        <v>0</v>
      </c>
      <c r="CD29" s="57">
        <f t="shared" si="33"/>
        <v>0</v>
      </c>
      <c r="CE29" s="57">
        <f t="shared" si="34"/>
        <v>0</v>
      </c>
      <c r="CF29" s="57">
        <f t="shared" si="35"/>
        <v>0</v>
      </c>
      <c r="CH29" s="93" t="s">
        <v>11</v>
      </c>
      <c r="CI29" s="94">
        <f>SUM(CI7:CI28)</f>
        <v>3</v>
      </c>
      <c r="CJ29" s="94">
        <f t="shared" ref="CJ29:CN29" si="58">SUM(CJ7:CJ28)</f>
        <v>2</v>
      </c>
      <c r="CK29" s="94">
        <f t="shared" si="58"/>
        <v>5</v>
      </c>
      <c r="CL29" s="94">
        <f t="shared" si="58"/>
        <v>14</v>
      </c>
      <c r="CM29" s="94">
        <f t="shared" si="58"/>
        <v>13</v>
      </c>
      <c r="CN29" s="94">
        <f t="shared" si="58"/>
        <v>27</v>
      </c>
      <c r="CO29" s="36">
        <v>0</v>
      </c>
      <c r="CP29" s="26">
        <v>0</v>
      </c>
      <c r="CQ29" s="27">
        <v>0</v>
      </c>
      <c r="CR29" s="57">
        <f t="shared" si="38"/>
        <v>17</v>
      </c>
      <c r="CS29" s="57">
        <f t="shared" si="39"/>
        <v>15</v>
      </c>
      <c r="CT29" s="57">
        <f t="shared" si="40"/>
        <v>32</v>
      </c>
      <c r="CV29" s="93" t="s">
        <v>11</v>
      </c>
      <c r="CW29" s="94">
        <f>SUM(CW7:CW28)</f>
        <v>0</v>
      </c>
      <c r="CX29" s="94">
        <f t="shared" ref="CX29:CY29" si="59">SUM(CX7:CX28)</f>
        <v>0</v>
      </c>
      <c r="CY29" s="94">
        <f t="shared" si="59"/>
        <v>0</v>
      </c>
      <c r="CZ29" s="94">
        <v>0</v>
      </c>
      <c r="DA29" s="26">
        <v>0</v>
      </c>
      <c r="DB29" s="28">
        <v>0</v>
      </c>
      <c r="DC29" s="36">
        <v>0</v>
      </c>
      <c r="DD29" s="26">
        <v>0</v>
      </c>
      <c r="DE29" s="27"/>
      <c r="DF29" s="57">
        <f t="shared" si="42"/>
        <v>0</v>
      </c>
      <c r="DG29" s="57">
        <f t="shared" si="43"/>
        <v>0</v>
      </c>
      <c r="DH29" s="57">
        <f t="shared" si="44"/>
        <v>0</v>
      </c>
      <c r="DJ29" s="93" t="s">
        <v>11</v>
      </c>
      <c r="DK29" s="94">
        <f>SUM(DK7:DK28)</f>
        <v>0</v>
      </c>
      <c r="DL29" s="94">
        <f>SUM(DL7:DL28)</f>
        <v>0</v>
      </c>
      <c r="DM29" s="4">
        <f t="shared" si="45"/>
        <v>0</v>
      </c>
      <c r="DN29" s="94">
        <v>0</v>
      </c>
      <c r="DO29" s="26">
        <v>0</v>
      </c>
      <c r="DP29" s="28">
        <v>0</v>
      </c>
      <c r="DQ29" s="36">
        <v>0</v>
      </c>
      <c r="DR29" s="26">
        <v>0</v>
      </c>
      <c r="DS29" s="27">
        <v>0</v>
      </c>
      <c r="DT29" s="57">
        <f t="shared" si="46"/>
        <v>0</v>
      </c>
      <c r="DU29" s="57">
        <f t="shared" si="47"/>
        <v>0</v>
      </c>
      <c r="DV29" s="57">
        <f t="shared" si="48"/>
        <v>0</v>
      </c>
      <c r="DX29" s="93" t="s">
        <v>11</v>
      </c>
      <c r="DY29" s="94">
        <f>SUM(DY7:DY28)</f>
        <v>0</v>
      </c>
      <c r="DZ29" s="94">
        <f t="shared" ref="DZ29" si="60">SUM(DZ7:DZ28)</f>
        <v>0</v>
      </c>
      <c r="EA29" s="4">
        <f t="shared" si="49"/>
        <v>0</v>
      </c>
      <c r="EB29" s="94">
        <v>0</v>
      </c>
      <c r="EC29" s="26">
        <v>0</v>
      </c>
      <c r="ED29" s="28">
        <v>0</v>
      </c>
      <c r="EE29" s="36">
        <v>0</v>
      </c>
      <c r="EF29" s="26">
        <v>0</v>
      </c>
      <c r="EG29" s="27">
        <v>0</v>
      </c>
      <c r="EH29" s="57">
        <f t="shared" si="50"/>
        <v>0</v>
      </c>
      <c r="EI29" s="57">
        <f t="shared" si="51"/>
        <v>0</v>
      </c>
      <c r="EJ29" s="57">
        <f t="shared" si="52"/>
        <v>0</v>
      </c>
    </row>
    <row r="31" spans="2:140" x14ac:dyDescent="0.2">
      <c r="L31" s="78"/>
    </row>
    <row r="32" spans="2:140" x14ac:dyDescent="0.2">
      <c r="C32" s="78"/>
    </row>
    <row r="33" spans="3:3" x14ac:dyDescent="0.2">
      <c r="C33" s="75" t="s">
        <v>60</v>
      </c>
    </row>
  </sheetData>
  <mergeCells count="120">
    <mergeCell ref="CH3:CT3"/>
    <mergeCell ref="CV3:DH3"/>
    <mergeCell ref="DJ3:DV3"/>
    <mergeCell ref="DX3:EJ3"/>
    <mergeCell ref="B4:N4"/>
    <mergeCell ref="P4:AB4"/>
    <mergeCell ref="AD4:AP4"/>
    <mergeCell ref="AR4:BD4"/>
    <mergeCell ref="BF4:BR4"/>
    <mergeCell ref="BT4:CF4"/>
    <mergeCell ref="B3:N3"/>
    <mergeCell ref="P3:AB3"/>
    <mergeCell ref="AD3:AP3"/>
    <mergeCell ref="AR3:BD3"/>
    <mergeCell ref="BF3:BR3"/>
    <mergeCell ref="BT3:CF3"/>
    <mergeCell ref="CH4:CT4"/>
    <mergeCell ref="CV4:DH4"/>
    <mergeCell ref="DJ4:DV4"/>
    <mergeCell ref="DX4:EJ4"/>
    <mergeCell ref="B5:B6"/>
    <mergeCell ref="C5:D5"/>
    <mergeCell ref="E5:E6"/>
    <mergeCell ref="F5:G5"/>
    <mergeCell ref="H5:H6"/>
    <mergeCell ref="I5:J5"/>
    <mergeCell ref="S5:S6"/>
    <mergeCell ref="T5:U5"/>
    <mergeCell ref="V5:V6"/>
    <mergeCell ref="W5:X5"/>
    <mergeCell ref="Y5:Y6"/>
    <mergeCell ref="Z5:Z6"/>
    <mergeCell ref="K5:K6"/>
    <mergeCell ref="L5:L6"/>
    <mergeCell ref="M5:M6"/>
    <mergeCell ref="N5:N6"/>
    <mergeCell ref="P5:P6"/>
    <mergeCell ref="Q5:R5"/>
    <mergeCell ref="AJ5:AJ6"/>
    <mergeCell ref="AK5:AL5"/>
    <mergeCell ref="AM5:AM6"/>
    <mergeCell ref="AN5:AN6"/>
    <mergeCell ref="AO5:AO6"/>
    <mergeCell ref="AP5:AP6"/>
    <mergeCell ref="AA5:AA6"/>
    <mergeCell ref="AB5:AB6"/>
    <mergeCell ref="AD5:AD6"/>
    <mergeCell ref="AE5:AF5"/>
    <mergeCell ref="AG5:AG6"/>
    <mergeCell ref="AH5:AI5"/>
    <mergeCell ref="BA5:BA6"/>
    <mergeCell ref="BB5:BB6"/>
    <mergeCell ref="BC5:BC6"/>
    <mergeCell ref="BD5:BD6"/>
    <mergeCell ref="BF5:BF6"/>
    <mergeCell ref="BG5:BH5"/>
    <mergeCell ref="AR5:AR6"/>
    <mergeCell ref="AS5:AT5"/>
    <mergeCell ref="AU5:AU6"/>
    <mergeCell ref="AV5:AW5"/>
    <mergeCell ref="AX5:AX6"/>
    <mergeCell ref="AY5:AZ5"/>
    <mergeCell ref="BQ5:BQ6"/>
    <mergeCell ref="BR5:BR6"/>
    <mergeCell ref="BT5:BT6"/>
    <mergeCell ref="BU5:BV5"/>
    <mergeCell ref="BW5:BW6"/>
    <mergeCell ref="BX5:BY5"/>
    <mergeCell ref="BI5:BI6"/>
    <mergeCell ref="BJ5:BK5"/>
    <mergeCell ref="BL5:BL6"/>
    <mergeCell ref="BM5:BN5"/>
    <mergeCell ref="BO5:BO6"/>
    <mergeCell ref="BP5:BP6"/>
    <mergeCell ref="CH5:CH6"/>
    <mergeCell ref="CI5:CJ5"/>
    <mergeCell ref="CK5:CK6"/>
    <mergeCell ref="CL5:CM5"/>
    <mergeCell ref="CN5:CN6"/>
    <mergeCell ref="CO5:CP5"/>
    <mergeCell ref="BZ5:BZ6"/>
    <mergeCell ref="CA5:CB5"/>
    <mergeCell ref="CC5:CC6"/>
    <mergeCell ref="CD5:CD6"/>
    <mergeCell ref="CE5:CE6"/>
    <mergeCell ref="CF5:CF6"/>
    <mergeCell ref="CY5:CY6"/>
    <mergeCell ref="CZ5:DA5"/>
    <mergeCell ref="DB5:DB6"/>
    <mergeCell ref="DC5:DD5"/>
    <mergeCell ref="DE5:DE6"/>
    <mergeCell ref="DF5:DF6"/>
    <mergeCell ref="CQ5:CQ6"/>
    <mergeCell ref="CR5:CR6"/>
    <mergeCell ref="CS5:CS6"/>
    <mergeCell ref="CT5:CT6"/>
    <mergeCell ref="CV5:CV6"/>
    <mergeCell ref="CW5:CX5"/>
    <mergeCell ref="DP5:DP6"/>
    <mergeCell ref="DQ5:DR5"/>
    <mergeCell ref="DS5:DS6"/>
    <mergeCell ref="DT5:DT6"/>
    <mergeCell ref="DU5:DU6"/>
    <mergeCell ref="DV5:DV6"/>
    <mergeCell ref="DG5:DG6"/>
    <mergeCell ref="DH5:DH6"/>
    <mergeCell ref="DJ5:DJ6"/>
    <mergeCell ref="DK5:DL5"/>
    <mergeCell ref="DM5:DM6"/>
    <mergeCell ref="DN5:DO5"/>
    <mergeCell ref="EG5:EG6"/>
    <mergeCell ref="EH5:EH6"/>
    <mergeCell ref="EI5:EI6"/>
    <mergeCell ref="EJ5:EJ6"/>
    <mergeCell ref="DX5:DX6"/>
    <mergeCell ref="DY5:DZ5"/>
    <mergeCell ref="EA5:EA6"/>
    <mergeCell ref="EB5:EC5"/>
    <mergeCell ref="ED5:ED6"/>
    <mergeCell ref="EE5:E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N29"/>
  <sheetViews>
    <sheetView rightToLeft="1" topLeftCell="G1" workbookViewId="0">
      <selection activeCell="Q16" sqref="Q16"/>
    </sheetView>
  </sheetViews>
  <sheetFormatPr defaultRowHeight="14.25" x14ac:dyDescent="0.2"/>
  <cols>
    <col min="1" max="1" width="9" style="75"/>
    <col min="2" max="2" width="13" style="75" customWidth="1"/>
    <col min="3" max="3" width="9.125" style="75" customWidth="1"/>
    <col min="4" max="8" width="9" style="75"/>
    <col min="9" max="11" width="9.125" style="75" customWidth="1"/>
    <col min="12" max="16384" width="9" style="75"/>
  </cols>
  <sheetData>
    <row r="1" spans="2:14" ht="24" customHeight="1" x14ac:dyDescent="0.2"/>
    <row r="2" spans="2:14" ht="15" thickBot="1" x14ac:dyDescent="0.25"/>
    <row r="3" spans="2:14" ht="21" x14ac:dyDescent="0.2">
      <c r="B3" s="306" t="s">
        <v>111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8"/>
    </row>
    <row r="4" spans="2:14" ht="21.75" thickBot="1" x14ac:dyDescent="0.25">
      <c r="B4" s="309" t="s">
        <v>61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1"/>
    </row>
    <row r="5" spans="2:14" ht="21" x14ac:dyDescent="0.2">
      <c r="B5" s="312" t="s">
        <v>17</v>
      </c>
      <c r="C5" s="306" t="s">
        <v>18</v>
      </c>
      <c r="D5" s="307"/>
      <c r="E5" s="314" t="s">
        <v>1</v>
      </c>
      <c r="F5" s="316" t="s">
        <v>19</v>
      </c>
      <c r="G5" s="307"/>
      <c r="H5" s="317" t="s">
        <v>3</v>
      </c>
      <c r="I5" s="312" t="s">
        <v>20</v>
      </c>
      <c r="J5" s="316"/>
      <c r="K5" s="314" t="s">
        <v>5</v>
      </c>
      <c r="L5" s="306" t="s">
        <v>6</v>
      </c>
      <c r="M5" s="307" t="s">
        <v>7</v>
      </c>
      <c r="N5" s="308" t="s">
        <v>8</v>
      </c>
    </row>
    <row r="6" spans="2:14" ht="21.75" thickBot="1" x14ac:dyDescent="0.25">
      <c r="B6" s="313"/>
      <c r="C6" s="205" t="s">
        <v>9</v>
      </c>
      <c r="D6" s="206" t="s">
        <v>10</v>
      </c>
      <c r="E6" s="315"/>
      <c r="F6" s="1" t="s">
        <v>9</v>
      </c>
      <c r="G6" s="206" t="s">
        <v>10</v>
      </c>
      <c r="H6" s="318"/>
      <c r="I6" s="205" t="s">
        <v>9</v>
      </c>
      <c r="J6" s="206" t="s">
        <v>10</v>
      </c>
      <c r="K6" s="315"/>
      <c r="L6" s="319"/>
      <c r="M6" s="320"/>
      <c r="N6" s="321"/>
    </row>
    <row r="7" spans="2:14" ht="21" x14ac:dyDescent="0.2">
      <c r="B7" s="204" t="s">
        <v>21</v>
      </c>
      <c r="C7" s="34">
        <v>0</v>
      </c>
      <c r="D7" s="34">
        <v>0</v>
      </c>
      <c r="E7" s="79">
        <v>0</v>
      </c>
      <c r="F7" s="34">
        <v>0</v>
      </c>
      <c r="G7" s="34">
        <v>0</v>
      </c>
      <c r="H7" s="79">
        <v>0</v>
      </c>
      <c r="I7" s="34">
        <v>0</v>
      </c>
      <c r="J7" s="34">
        <v>0</v>
      </c>
      <c r="K7" s="79">
        <v>0</v>
      </c>
      <c r="L7" s="79">
        <v>0</v>
      </c>
      <c r="M7" s="79">
        <v>0</v>
      </c>
      <c r="N7" s="79">
        <v>0</v>
      </c>
    </row>
    <row r="8" spans="2:14" ht="21" x14ac:dyDescent="0.2">
      <c r="B8" s="30" t="s">
        <v>22</v>
      </c>
      <c r="C8" s="34">
        <v>0</v>
      </c>
      <c r="D8" s="34">
        <v>0</v>
      </c>
      <c r="E8" s="79">
        <v>0</v>
      </c>
      <c r="F8" s="34">
        <v>0</v>
      </c>
      <c r="G8" s="34">
        <v>0</v>
      </c>
      <c r="H8" s="79">
        <v>0</v>
      </c>
      <c r="I8" s="34">
        <v>0</v>
      </c>
      <c r="J8" s="34">
        <v>0</v>
      </c>
      <c r="K8" s="79">
        <v>0</v>
      </c>
      <c r="L8" s="79">
        <v>0</v>
      </c>
      <c r="M8" s="79">
        <v>0</v>
      </c>
      <c r="N8" s="79">
        <v>0</v>
      </c>
    </row>
    <row r="9" spans="2:14" ht="21" x14ac:dyDescent="0.2">
      <c r="B9" s="30" t="s">
        <v>23</v>
      </c>
      <c r="C9" s="34">
        <v>0</v>
      </c>
      <c r="D9" s="34">
        <v>0</v>
      </c>
      <c r="E9" s="79">
        <v>0</v>
      </c>
      <c r="F9" s="34">
        <v>0</v>
      </c>
      <c r="G9" s="34">
        <v>0</v>
      </c>
      <c r="H9" s="79">
        <v>0</v>
      </c>
      <c r="I9" s="34">
        <v>0</v>
      </c>
      <c r="J9" s="34">
        <v>0</v>
      </c>
      <c r="K9" s="79">
        <v>0</v>
      </c>
      <c r="L9" s="79">
        <v>0</v>
      </c>
      <c r="M9" s="79">
        <v>0</v>
      </c>
      <c r="N9" s="79">
        <v>0</v>
      </c>
    </row>
    <row r="10" spans="2:14" ht="21" x14ac:dyDescent="0.2">
      <c r="B10" s="30" t="s">
        <v>24</v>
      </c>
      <c r="C10" s="34">
        <v>0</v>
      </c>
      <c r="D10" s="34">
        <v>0</v>
      </c>
      <c r="E10" s="79">
        <v>0</v>
      </c>
      <c r="F10" s="34">
        <v>0</v>
      </c>
      <c r="G10" s="34">
        <v>0</v>
      </c>
      <c r="H10" s="79">
        <v>0</v>
      </c>
      <c r="I10" s="34">
        <v>0</v>
      </c>
      <c r="J10" s="34">
        <v>0</v>
      </c>
      <c r="K10" s="79">
        <v>0</v>
      </c>
      <c r="L10" s="79">
        <v>0</v>
      </c>
      <c r="M10" s="79">
        <v>0</v>
      </c>
      <c r="N10" s="79">
        <v>0</v>
      </c>
    </row>
    <row r="11" spans="2:14" ht="21" x14ac:dyDescent="0.2">
      <c r="B11" s="30" t="s">
        <v>25</v>
      </c>
      <c r="C11" s="34">
        <v>0</v>
      </c>
      <c r="D11" s="34">
        <v>0</v>
      </c>
      <c r="E11" s="79">
        <v>0</v>
      </c>
      <c r="F11" s="34">
        <v>0</v>
      </c>
      <c r="G11" s="34">
        <v>0</v>
      </c>
      <c r="H11" s="79">
        <v>0</v>
      </c>
      <c r="I11" s="34">
        <v>0</v>
      </c>
      <c r="J11" s="34">
        <v>0</v>
      </c>
      <c r="K11" s="79">
        <v>0</v>
      </c>
      <c r="L11" s="79">
        <v>0</v>
      </c>
      <c r="M11" s="79">
        <v>0</v>
      </c>
      <c r="N11" s="79">
        <v>0</v>
      </c>
    </row>
    <row r="12" spans="2:14" ht="21" x14ac:dyDescent="0.2">
      <c r="B12" s="30" t="s">
        <v>26</v>
      </c>
      <c r="C12" s="34">
        <v>0</v>
      </c>
      <c r="D12" s="34">
        <v>0</v>
      </c>
      <c r="E12" s="79">
        <v>0</v>
      </c>
      <c r="F12" s="34">
        <v>0</v>
      </c>
      <c r="G12" s="34">
        <v>0</v>
      </c>
      <c r="H12" s="79">
        <v>0</v>
      </c>
      <c r="I12" s="34">
        <v>0</v>
      </c>
      <c r="J12" s="34">
        <v>0</v>
      </c>
      <c r="K12" s="79">
        <v>0</v>
      </c>
      <c r="L12" s="79">
        <v>0</v>
      </c>
      <c r="M12" s="79">
        <v>0</v>
      </c>
      <c r="N12" s="79">
        <v>0</v>
      </c>
    </row>
    <row r="13" spans="2:14" ht="21" x14ac:dyDescent="0.2">
      <c r="B13" s="30" t="s">
        <v>27</v>
      </c>
      <c r="C13" s="34">
        <v>0</v>
      </c>
      <c r="D13" s="34">
        <v>0</v>
      </c>
      <c r="E13" s="79">
        <v>0</v>
      </c>
      <c r="F13" s="34">
        <v>0</v>
      </c>
      <c r="G13" s="34">
        <v>0</v>
      </c>
      <c r="H13" s="79">
        <v>0</v>
      </c>
      <c r="I13" s="34">
        <v>0</v>
      </c>
      <c r="J13" s="34">
        <v>0</v>
      </c>
      <c r="K13" s="79">
        <v>0</v>
      </c>
      <c r="L13" s="79">
        <v>0</v>
      </c>
      <c r="M13" s="79">
        <v>0</v>
      </c>
      <c r="N13" s="79">
        <v>0</v>
      </c>
    </row>
    <row r="14" spans="2:14" ht="21" x14ac:dyDescent="0.2">
      <c r="B14" s="30" t="s">
        <v>28</v>
      </c>
      <c r="C14" s="34">
        <v>0</v>
      </c>
      <c r="D14" s="34">
        <v>0</v>
      </c>
      <c r="E14" s="79">
        <v>0</v>
      </c>
      <c r="F14" s="34">
        <v>0</v>
      </c>
      <c r="G14" s="34">
        <v>0</v>
      </c>
      <c r="H14" s="79">
        <v>0</v>
      </c>
      <c r="I14" s="34">
        <v>0</v>
      </c>
      <c r="J14" s="34">
        <v>0</v>
      </c>
      <c r="K14" s="79">
        <v>0</v>
      </c>
      <c r="L14" s="79">
        <v>0</v>
      </c>
      <c r="M14" s="79">
        <v>0</v>
      </c>
      <c r="N14" s="79">
        <v>0</v>
      </c>
    </row>
    <row r="15" spans="2:14" ht="21" x14ac:dyDescent="0.2">
      <c r="B15" s="30" t="s">
        <v>29</v>
      </c>
      <c r="C15" s="34">
        <v>0</v>
      </c>
      <c r="D15" s="34">
        <v>0</v>
      </c>
      <c r="E15" s="79">
        <v>0</v>
      </c>
      <c r="F15" s="34">
        <v>0</v>
      </c>
      <c r="G15" s="34">
        <v>0</v>
      </c>
      <c r="H15" s="79">
        <v>0</v>
      </c>
      <c r="I15" s="34">
        <v>0</v>
      </c>
      <c r="J15" s="34">
        <v>0</v>
      </c>
      <c r="K15" s="79">
        <v>0</v>
      </c>
      <c r="L15" s="79">
        <v>0</v>
      </c>
      <c r="M15" s="79">
        <v>0</v>
      </c>
      <c r="N15" s="79">
        <v>0</v>
      </c>
    </row>
    <row r="16" spans="2:14" ht="21" x14ac:dyDescent="0.2">
      <c r="B16" s="30" t="s">
        <v>30</v>
      </c>
      <c r="C16" s="34">
        <v>0</v>
      </c>
      <c r="D16" s="34">
        <v>0</v>
      </c>
      <c r="E16" s="79">
        <v>0</v>
      </c>
      <c r="F16" s="34">
        <v>0</v>
      </c>
      <c r="G16" s="34">
        <v>0</v>
      </c>
      <c r="H16" s="79">
        <v>0</v>
      </c>
      <c r="I16" s="34">
        <v>0</v>
      </c>
      <c r="J16" s="34">
        <v>0</v>
      </c>
      <c r="K16" s="79">
        <v>0</v>
      </c>
      <c r="L16" s="79">
        <v>0</v>
      </c>
      <c r="M16" s="79">
        <v>0</v>
      </c>
      <c r="N16" s="79">
        <v>0</v>
      </c>
    </row>
    <row r="17" spans="2:14" ht="21" x14ac:dyDescent="0.2">
      <c r="B17" s="30" t="s">
        <v>31</v>
      </c>
      <c r="C17" s="34">
        <v>0</v>
      </c>
      <c r="D17" s="34">
        <v>0</v>
      </c>
      <c r="E17" s="79">
        <v>0</v>
      </c>
      <c r="F17" s="34">
        <v>0</v>
      </c>
      <c r="G17" s="34">
        <v>0</v>
      </c>
      <c r="H17" s="79">
        <v>0</v>
      </c>
      <c r="I17" s="34">
        <v>0</v>
      </c>
      <c r="J17" s="34">
        <v>0</v>
      </c>
      <c r="K17" s="79">
        <v>0</v>
      </c>
      <c r="L17" s="79">
        <v>0</v>
      </c>
      <c r="M17" s="79">
        <v>0</v>
      </c>
      <c r="N17" s="79">
        <v>0</v>
      </c>
    </row>
    <row r="18" spans="2:14" ht="21" x14ac:dyDescent="0.2">
      <c r="B18" s="30" t="s">
        <v>32</v>
      </c>
      <c r="C18" s="34">
        <v>0</v>
      </c>
      <c r="D18" s="34">
        <v>0</v>
      </c>
      <c r="E18" s="79">
        <v>0</v>
      </c>
      <c r="F18" s="34">
        <v>0</v>
      </c>
      <c r="G18" s="34">
        <v>0</v>
      </c>
      <c r="H18" s="79">
        <v>0</v>
      </c>
      <c r="I18" s="34">
        <v>0</v>
      </c>
      <c r="J18" s="34">
        <v>0</v>
      </c>
      <c r="K18" s="79">
        <v>0</v>
      </c>
      <c r="L18" s="79">
        <v>0</v>
      </c>
      <c r="M18" s="79">
        <v>0</v>
      </c>
      <c r="N18" s="79">
        <v>0</v>
      </c>
    </row>
    <row r="19" spans="2:14" ht="21" x14ac:dyDescent="0.2">
      <c r="B19" s="30" t="s">
        <v>33</v>
      </c>
      <c r="C19" s="34">
        <v>0</v>
      </c>
      <c r="D19" s="34">
        <v>0</v>
      </c>
      <c r="E19" s="79">
        <v>0</v>
      </c>
      <c r="F19" s="34">
        <v>0</v>
      </c>
      <c r="G19" s="34">
        <v>0</v>
      </c>
      <c r="H19" s="79">
        <v>0</v>
      </c>
      <c r="I19" s="34">
        <v>0</v>
      </c>
      <c r="J19" s="34">
        <v>0</v>
      </c>
      <c r="K19" s="79">
        <v>0</v>
      </c>
      <c r="L19" s="79">
        <v>0</v>
      </c>
      <c r="M19" s="79">
        <v>0</v>
      </c>
      <c r="N19" s="79">
        <v>0</v>
      </c>
    </row>
    <row r="20" spans="2:14" ht="21" x14ac:dyDescent="0.2">
      <c r="B20" s="30" t="s">
        <v>34</v>
      </c>
      <c r="C20" s="34">
        <v>0</v>
      </c>
      <c r="D20" s="34">
        <v>0</v>
      </c>
      <c r="E20" s="79">
        <v>0</v>
      </c>
      <c r="F20" s="34">
        <v>0</v>
      </c>
      <c r="G20" s="34">
        <v>0</v>
      </c>
      <c r="H20" s="79">
        <v>0</v>
      </c>
      <c r="I20" s="34">
        <v>0</v>
      </c>
      <c r="J20" s="34">
        <v>0</v>
      </c>
      <c r="K20" s="79">
        <v>0</v>
      </c>
      <c r="L20" s="79">
        <v>0</v>
      </c>
      <c r="M20" s="79">
        <v>0</v>
      </c>
      <c r="N20" s="79">
        <v>0</v>
      </c>
    </row>
    <row r="21" spans="2:14" ht="21" x14ac:dyDescent="0.2">
      <c r="B21" s="30" t="s">
        <v>35</v>
      </c>
      <c r="C21" s="34">
        <v>0</v>
      </c>
      <c r="D21" s="34">
        <v>0</v>
      </c>
      <c r="E21" s="79">
        <v>0</v>
      </c>
      <c r="F21" s="34">
        <v>0</v>
      </c>
      <c r="G21" s="34">
        <v>0</v>
      </c>
      <c r="H21" s="79">
        <v>0</v>
      </c>
      <c r="I21" s="34">
        <v>0</v>
      </c>
      <c r="J21" s="34">
        <v>0</v>
      </c>
      <c r="K21" s="79">
        <v>0</v>
      </c>
      <c r="L21" s="79">
        <v>0</v>
      </c>
      <c r="M21" s="79">
        <v>0</v>
      </c>
      <c r="N21" s="79">
        <v>0</v>
      </c>
    </row>
    <row r="22" spans="2:14" ht="21" x14ac:dyDescent="0.2">
      <c r="B22" s="30" t="s">
        <v>36</v>
      </c>
      <c r="C22" s="34">
        <v>0</v>
      </c>
      <c r="D22" s="34">
        <v>0</v>
      </c>
      <c r="E22" s="79">
        <v>0</v>
      </c>
      <c r="F22" s="34">
        <v>0</v>
      </c>
      <c r="G22" s="34">
        <v>0</v>
      </c>
      <c r="H22" s="79">
        <v>0</v>
      </c>
      <c r="I22" s="34">
        <v>0</v>
      </c>
      <c r="J22" s="34">
        <v>0</v>
      </c>
      <c r="K22" s="79">
        <v>0</v>
      </c>
      <c r="L22" s="79">
        <v>0</v>
      </c>
      <c r="M22" s="79">
        <v>0</v>
      </c>
      <c r="N22" s="79">
        <v>0</v>
      </c>
    </row>
    <row r="23" spans="2:14" ht="21" x14ac:dyDescent="0.2">
      <c r="B23" s="30" t="s">
        <v>37</v>
      </c>
      <c r="C23" s="34">
        <v>0</v>
      </c>
      <c r="D23" s="34">
        <v>0</v>
      </c>
      <c r="E23" s="79">
        <v>0</v>
      </c>
      <c r="F23" s="34">
        <v>0</v>
      </c>
      <c r="G23" s="34">
        <v>0</v>
      </c>
      <c r="H23" s="79">
        <v>0</v>
      </c>
      <c r="I23" s="34">
        <v>0</v>
      </c>
      <c r="J23" s="34">
        <v>0</v>
      </c>
      <c r="K23" s="79">
        <v>0</v>
      </c>
      <c r="L23" s="79">
        <v>0</v>
      </c>
      <c r="M23" s="79">
        <v>0</v>
      </c>
      <c r="N23" s="79">
        <v>0</v>
      </c>
    </row>
    <row r="24" spans="2:14" ht="21" x14ac:dyDescent="0.2">
      <c r="B24" s="30" t="s">
        <v>38</v>
      </c>
      <c r="C24" s="34">
        <v>0</v>
      </c>
      <c r="D24" s="34">
        <v>0</v>
      </c>
      <c r="E24" s="79">
        <v>0</v>
      </c>
      <c r="F24" s="34">
        <v>0</v>
      </c>
      <c r="G24" s="34">
        <v>0</v>
      </c>
      <c r="H24" s="79">
        <v>0</v>
      </c>
      <c r="I24" s="34">
        <v>0</v>
      </c>
      <c r="J24" s="34">
        <v>0</v>
      </c>
      <c r="K24" s="79">
        <v>0</v>
      </c>
      <c r="L24" s="79">
        <v>0</v>
      </c>
      <c r="M24" s="79">
        <v>0</v>
      </c>
      <c r="N24" s="79">
        <v>0</v>
      </c>
    </row>
    <row r="25" spans="2:14" ht="21" x14ac:dyDescent="0.2">
      <c r="B25" s="30" t="s">
        <v>39</v>
      </c>
      <c r="C25" s="34">
        <v>0</v>
      </c>
      <c r="D25" s="34">
        <v>0</v>
      </c>
      <c r="E25" s="79">
        <v>0</v>
      </c>
      <c r="F25" s="34">
        <v>0</v>
      </c>
      <c r="G25" s="34">
        <v>0</v>
      </c>
      <c r="H25" s="79">
        <v>0</v>
      </c>
      <c r="I25" s="34">
        <v>0</v>
      </c>
      <c r="J25" s="34">
        <v>0</v>
      </c>
      <c r="K25" s="79">
        <v>0</v>
      </c>
      <c r="L25" s="79">
        <v>0</v>
      </c>
      <c r="M25" s="79">
        <v>0</v>
      </c>
      <c r="N25" s="79">
        <v>0</v>
      </c>
    </row>
    <row r="26" spans="2:14" ht="21" x14ac:dyDescent="0.2">
      <c r="B26" s="30" t="s">
        <v>40</v>
      </c>
      <c r="C26" s="34">
        <v>0</v>
      </c>
      <c r="D26" s="34">
        <v>0</v>
      </c>
      <c r="E26" s="79">
        <v>0</v>
      </c>
      <c r="F26" s="34">
        <v>0</v>
      </c>
      <c r="G26" s="34">
        <v>0</v>
      </c>
      <c r="H26" s="79">
        <v>0</v>
      </c>
      <c r="I26" s="34">
        <v>0</v>
      </c>
      <c r="J26" s="34">
        <v>0</v>
      </c>
      <c r="K26" s="79">
        <v>0</v>
      </c>
      <c r="L26" s="79">
        <v>0</v>
      </c>
      <c r="M26" s="79">
        <v>0</v>
      </c>
      <c r="N26" s="79">
        <v>0</v>
      </c>
    </row>
    <row r="27" spans="2:14" ht="21" x14ac:dyDescent="0.2">
      <c r="B27" s="30" t="s">
        <v>41</v>
      </c>
      <c r="C27" s="34">
        <v>0</v>
      </c>
      <c r="D27" s="34">
        <v>0</v>
      </c>
      <c r="E27" s="79">
        <v>0</v>
      </c>
      <c r="F27" s="34">
        <v>0</v>
      </c>
      <c r="G27" s="34">
        <v>0</v>
      </c>
      <c r="H27" s="79">
        <v>0</v>
      </c>
      <c r="I27" s="34">
        <v>0</v>
      </c>
      <c r="J27" s="34">
        <v>0</v>
      </c>
      <c r="K27" s="79">
        <v>0</v>
      </c>
      <c r="L27" s="79">
        <v>0</v>
      </c>
      <c r="M27" s="79">
        <v>0</v>
      </c>
      <c r="N27" s="79">
        <v>0</v>
      </c>
    </row>
    <row r="28" spans="2:14" ht="21.75" thickBot="1" x14ac:dyDescent="0.25">
      <c r="B28" s="212" t="s">
        <v>42</v>
      </c>
      <c r="C28" s="34">
        <v>0</v>
      </c>
      <c r="D28" s="34">
        <v>0</v>
      </c>
      <c r="E28" s="79">
        <v>0</v>
      </c>
      <c r="F28" s="34">
        <v>0</v>
      </c>
      <c r="G28" s="34">
        <v>0</v>
      </c>
      <c r="H28" s="79">
        <v>0</v>
      </c>
      <c r="I28" s="34">
        <v>0</v>
      </c>
      <c r="J28" s="34">
        <v>0</v>
      </c>
      <c r="K28" s="79">
        <v>0</v>
      </c>
      <c r="L28" s="79">
        <v>0</v>
      </c>
      <c r="M28" s="79">
        <v>0</v>
      </c>
      <c r="N28" s="79">
        <v>0</v>
      </c>
    </row>
    <row r="29" spans="2:14" ht="21.75" thickBot="1" x14ac:dyDescent="0.25">
      <c r="B29" s="16" t="s">
        <v>11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</row>
  </sheetData>
  <mergeCells count="12">
    <mergeCell ref="B4:N4"/>
    <mergeCell ref="B3:N3"/>
    <mergeCell ref="M5:M6"/>
    <mergeCell ref="N5:N6"/>
    <mergeCell ref="B5:B6"/>
    <mergeCell ref="C5:D5"/>
    <mergeCell ref="E5:E6"/>
    <mergeCell ref="F5:G5"/>
    <mergeCell ref="H5:H6"/>
    <mergeCell ref="I5:J5"/>
    <mergeCell ref="K5:K6"/>
    <mergeCell ref="L5:L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rightToLeft="1" workbookViewId="0">
      <selection activeCell="L9" sqref="L9"/>
    </sheetView>
  </sheetViews>
  <sheetFormatPr defaultRowHeight="14.25" x14ac:dyDescent="0.2"/>
  <cols>
    <col min="1" max="1" width="7.25" style="214" customWidth="1"/>
    <col min="2" max="2" width="21.875" style="214" customWidth="1"/>
    <col min="3" max="3" width="12.375" style="214" customWidth="1"/>
    <col min="4" max="4" width="19.625" style="214" customWidth="1"/>
    <col min="5" max="6" width="9" style="260"/>
    <col min="7" max="16384" width="9" style="214"/>
  </cols>
  <sheetData>
    <row r="1" spans="1:7" ht="23.25" thickBot="1" x14ac:dyDescent="0.25">
      <c r="A1" s="377" t="s">
        <v>165</v>
      </c>
      <c r="B1" s="378"/>
      <c r="C1" s="378"/>
      <c r="D1" s="378"/>
      <c r="E1" s="373" t="s">
        <v>65</v>
      </c>
      <c r="F1" s="373"/>
    </row>
    <row r="2" spans="1:7" ht="42.75" thickBot="1" x14ac:dyDescent="0.25">
      <c r="A2" s="97" t="s">
        <v>62</v>
      </c>
      <c r="B2" s="98" t="s">
        <v>63</v>
      </c>
      <c r="C2" s="99" t="s">
        <v>64</v>
      </c>
      <c r="D2" s="252" t="s">
        <v>166</v>
      </c>
      <c r="E2" s="272" t="s">
        <v>16</v>
      </c>
      <c r="F2" s="272" t="s">
        <v>46</v>
      </c>
    </row>
    <row r="3" spans="1:7" ht="21" x14ac:dyDescent="0.2">
      <c r="A3" s="100"/>
      <c r="B3" s="101" t="s">
        <v>156</v>
      </c>
      <c r="C3" s="102"/>
      <c r="D3" s="254">
        <f>D4+D5+D6</f>
        <v>2076</v>
      </c>
      <c r="E3" s="374"/>
      <c r="F3" s="374"/>
    </row>
    <row r="4" spans="1:7" ht="39" x14ac:dyDescent="0.2">
      <c r="A4" s="103">
        <v>1</v>
      </c>
      <c r="B4" s="379"/>
      <c r="C4" s="104" t="s">
        <v>157</v>
      </c>
      <c r="D4" s="256">
        <f>E4+F4</f>
        <v>831</v>
      </c>
      <c r="E4" s="261">
        <v>2</v>
      </c>
      <c r="F4" s="261">
        <v>829</v>
      </c>
    </row>
    <row r="5" spans="1:7" ht="39" x14ac:dyDescent="0.2">
      <c r="A5" s="105">
        <v>2</v>
      </c>
      <c r="B5" s="380"/>
      <c r="C5" s="104" t="s">
        <v>158</v>
      </c>
      <c r="D5" s="256">
        <f>E5+F5</f>
        <v>778</v>
      </c>
      <c r="E5" s="261">
        <v>80</v>
      </c>
      <c r="F5" s="261">
        <v>698</v>
      </c>
    </row>
    <row r="6" spans="1:7" ht="39.75" thickBot="1" x14ac:dyDescent="0.25">
      <c r="A6" s="105">
        <v>3</v>
      </c>
      <c r="B6" s="380"/>
      <c r="C6" s="104" t="s">
        <v>159</v>
      </c>
      <c r="D6" s="256">
        <f>E6+F6</f>
        <v>467</v>
      </c>
      <c r="E6" s="261">
        <v>52</v>
      </c>
      <c r="F6" s="261">
        <v>415</v>
      </c>
    </row>
    <row r="7" spans="1:7" ht="21" x14ac:dyDescent="0.2">
      <c r="A7" s="100"/>
      <c r="B7" s="101" t="s">
        <v>160</v>
      </c>
      <c r="C7" s="102"/>
      <c r="D7" s="257">
        <f>D8+D9</f>
        <v>889</v>
      </c>
      <c r="E7" s="374"/>
      <c r="F7" s="374"/>
    </row>
    <row r="8" spans="1:7" ht="39" x14ac:dyDescent="0.2">
      <c r="A8" s="103">
        <v>5</v>
      </c>
      <c r="B8" s="379"/>
      <c r="C8" s="104" t="s">
        <v>161</v>
      </c>
      <c r="D8" s="256">
        <f>E8+F8</f>
        <v>592</v>
      </c>
      <c r="E8" s="261">
        <v>3</v>
      </c>
      <c r="F8" s="261">
        <v>589</v>
      </c>
    </row>
    <row r="9" spans="1:7" ht="39.75" thickBot="1" x14ac:dyDescent="0.25">
      <c r="A9" s="105">
        <v>6</v>
      </c>
      <c r="B9" s="380"/>
      <c r="C9" s="104" t="s">
        <v>162</v>
      </c>
      <c r="D9" s="256">
        <f>E9+F9</f>
        <v>297</v>
      </c>
      <c r="E9" s="261">
        <v>0</v>
      </c>
      <c r="F9" s="261">
        <v>297</v>
      </c>
    </row>
    <row r="10" spans="1:7" ht="39" x14ac:dyDescent="0.2">
      <c r="A10" s="100"/>
      <c r="B10" s="101" t="s">
        <v>163</v>
      </c>
      <c r="C10" s="102"/>
      <c r="D10" s="257">
        <f>D11+D12+D13+D14</f>
        <v>1885</v>
      </c>
      <c r="E10" s="374"/>
      <c r="F10" s="374"/>
    </row>
    <row r="11" spans="1:7" ht="19.5" x14ac:dyDescent="0.2">
      <c r="A11" s="103">
        <v>10</v>
      </c>
      <c r="B11" s="381"/>
      <c r="C11" s="104" t="s">
        <v>164</v>
      </c>
      <c r="D11" s="255">
        <f>E11+F11</f>
        <v>389</v>
      </c>
      <c r="E11" s="261">
        <v>9</v>
      </c>
      <c r="F11" s="261">
        <v>380</v>
      </c>
    </row>
    <row r="12" spans="1:7" ht="19.5" x14ac:dyDescent="0.2">
      <c r="A12" s="105">
        <v>11</v>
      </c>
      <c r="B12" s="382"/>
      <c r="C12" s="104" t="s">
        <v>167</v>
      </c>
      <c r="D12" s="255">
        <f t="shared" ref="D12:D14" si="0">E12+F12</f>
        <v>581</v>
      </c>
      <c r="E12" s="261">
        <v>0</v>
      </c>
      <c r="F12" s="261">
        <v>581</v>
      </c>
    </row>
    <row r="13" spans="1:7" ht="19.5" x14ac:dyDescent="0.2">
      <c r="A13" s="105">
        <v>12</v>
      </c>
      <c r="B13" s="382"/>
      <c r="C13" s="104" t="s">
        <v>168</v>
      </c>
      <c r="D13" s="255">
        <f t="shared" si="0"/>
        <v>689</v>
      </c>
      <c r="E13" s="261">
        <v>3</v>
      </c>
      <c r="F13" s="261">
        <v>686</v>
      </c>
    </row>
    <row r="14" spans="1:7" ht="20.25" thickBot="1" x14ac:dyDescent="0.25">
      <c r="A14" s="106">
        <v>13</v>
      </c>
      <c r="B14" s="383"/>
      <c r="C14" s="107" t="s">
        <v>169</v>
      </c>
      <c r="D14" s="255">
        <f t="shared" si="0"/>
        <v>226</v>
      </c>
      <c r="E14" s="261">
        <v>0</v>
      </c>
      <c r="F14" s="261">
        <v>226</v>
      </c>
    </row>
    <row r="15" spans="1:7" ht="20.25" thickBot="1" x14ac:dyDescent="0.25">
      <c r="A15" s="375" t="s">
        <v>66</v>
      </c>
      <c r="B15" s="376"/>
      <c r="C15" s="376"/>
      <c r="D15" s="258">
        <f>D10+D7+D3</f>
        <v>4850</v>
      </c>
      <c r="E15" s="273">
        <f>E14+E13+E12+E11+E9+E8+E6+E5+E4</f>
        <v>149</v>
      </c>
      <c r="F15" s="273">
        <f>F14+F13+F12+F11+F9+F8+F6+F5+F4</f>
        <v>4701</v>
      </c>
    </row>
    <row r="16" spans="1:7" x14ac:dyDescent="0.2">
      <c r="D16" s="260"/>
      <c r="G16" s="260"/>
    </row>
    <row r="17" spans="4:7" x14ac:dyDescent="0.2">
      <c r="D17" s="260"/>
      <c r="G17" s="260"/>
    </row>
    <row r="18" spans="4:7" x14ac:dyDescent="0.2">
      <c r="D18" s="260"/>
      <c r="G18" s="260"/>
    </row>
  </sheetData>
  <mergeCells count="9">
    <mergeCell ref="E1:F1"/>
    <mergeCell ref="E3:F3"/>
    <mergeCell ref="E7:F7"/>
    <mergeCell ref="E10:F10"/>
    <mergeCell ref="A15:C15"/>
    <mergeCell ref="A1:D1"/>
    <mergeCell ref="B4:B6"/>
    <mergeCell ref="B8:B9"/>
    <mergeCell ref="B11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جمع به تفکیک گروه سنی شهرستان ک</vt:lpstr>
      <vt:lpstr>جمعیت به تفکیک ملیت، شهر، روستا</vt:lpstr>
      <vt:lpstr>مراکز جامع سلامت روستایی ایرانی</vt:lpstr>
      <vt:lpstr>خانه بهداشت غیرضمیمه ایرانی</vt:lpstr>
      <vt:lpstr>خانه بهداشت ضمیمه ایرانی</vt:lpstr>
      <vt:lpstr>مراکز  جامع سلامت روستاغیرایران</vt:lpstr>
      <vt:lpstr>خانه بهداشت غیرضمیمه غیر ایرانی</vt:lpstr>
      <vt:lpstr>خانه بهداشت ضمیمه غیرایران</vt:lpstr>
      <vt:lpstr>خانوارروستایی</vt:lpstr>
      <vt:lpstr>جمع بندی ضمیمه روستایی</vt:lpstr>
      <vt:lpstr>جمع بندی غیرضمیمه روستایی</vt:lpstr>
      <vt:lpstr>جمع بندی کل روستایی</vt:lpstr>
      <vt:lpstr>جمع به تفکیک گروه سنی روستایی</vt:lpstr>
      <vt:lpstr>مراکز جامع سلامت شهری ایرانی</vt:lpstr>
      <vt:lpstr>پایگاه سلامت ضمیمه ایرانی </vt:lpstr>
      <vt:lpstr>پایگاه سلامت غیرضمیمه ایرانی</vt:lpstr>
      <vt:lpstr>مراکز جامع سلامت شهری غیرایران</vt:lpstr>
      <vt:lpstr>پایگاه سلامت غیرضمیمه غیرایرانی</vt:lpstr>
      <vt:lpstr>پایگاه سلامت ضمیمه غیر ایرانی</vt:lpstr>
      <vt:lpstr>خانوارشهری</vt:lpstr>
      <vt:lpstr> جمع بندی ضمیمه شهری</vt:lpstr>
      <vt:lpstr>جمع بندی غیرضمیمه شهری</vt:lpstr>
      <vt:lpstr>جمع بندی کل شهری</vt:lpstr>
      <vt:lpstr>جمع بندی به تفکیک گروه سنی شهری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2023-05-08T09:40:05Z</cp:lastPrinted>
  <dcterms:created xsi:type="dcterms:W3CDTF">2022-06-28T04:22:51Z</dcterms:created>
  <dcterms:modified xsi:type="dcterms:W3CDTF">2024-06-05T06:03:53Z</dcterms:modified>
</cp:coreProperties>
</file>